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856" activeTab="5"/>
  </bookViews>
  <sheets>
    <sheet name="Įvadas" sheetId="3" r:id="rId1"/>
    <sheet name="Teritorija ir gyventojai" sheetId="4" r:id="rId2"/>
    <sheet name="Teritorijos analizė" sheetId="5" r:id="rId3"/>
    <sheet name="Tikslai, uždaviniai, rodikliai" sheetId="6" r:id="rId4"/>
    <sheet name="Bendruomenės dalyvavimas" sheetId="7" r:id="rId5"/>
    <sheet name="Finansinis veiksmų planas" sheetId="1" r:id="rId6"/>
    <sheet name="VPS valdymas ir stebėsena" sheetId="8" r:id="rId7"/>
    <sheet name="1 priedas" sheetId="10" r:id="rId8"/>
    <sheet name="2 priedas" sheetId="12" r:id="rId9"/>
    <sheet name="Išnašos " sheetId="9" r:id="rId10"/>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H14" i="1"/>
  <c r="F14" i="1"/>
  <c r="G13" i="1"/>
  <c r="H13" i="1"/>
  <c r="F13" i="1"/>
  <c r="G11" i="1"/>
  <c r="H11" i="1"/>
  <c r="F11" i="1"/>
  <c r="G10" i="1"/>
  <c r="F10" i="1"/>
  <c r="G9" i="1"/>
  <c r="H9" i="1"/>
  <c r="F9" i="1"/>
  <c r="L40" i="1"/>
  <c r="G40" i="1"/>
  <c r="H40" i="1"/>
  <c r="F40" i="1"/>
  <c r="G39" i="1"/>
  <c r="H39" i="1"/>
  <c r="F39" i="1"/>
  <c r="G37" i="1"/>
  <c r="H37" i="1"/>
  <c r="F37" i="1"/>
  <c r="G35" i="1"/>
  <c r="H35" i="1"/>
  <c r="F35" i="1"/>
  <c r="L53" i="1"/>
  <c r="L55" i="1"/>
  <c r="L57" i="1"/>
  <c r="F57" i="1"/>
  <c r="F55" i="1" s="1"/>
  <c r="L18" i="1"/>
  <c r="L20" i="1"/>
  <c r="L17" i="1"/>
  <c r="L21" i="1" s="1"/>
  <c r="F29" i="1"/>
  <c r="F30" i="1"/>
  <c r="G21" i="1"/>
  <c r="F21" i="1"/>
  <c r="G26" i="1"/>
  <c r="G23" i="1" s="1"/>
  <c r="L23" i="1" s="1"/>
  <c r="L58" i="1" l="1"/>
  <c r="F53" i="1"/>
  <c r="G24" i="1"/>
  <c r="L24" i="1" s="1"/>
  <c r="L27" i="1" s="1"/>
  <c r="L26" i="1"/>
  <c r="G57" i="1" l="1"/>
  <c r="G55" i="1" s="1"/>
  <c r="G51" i="1"/>
  <c r="G49" i="1" s="1"/>
  <c r="F51" i="1"/>
  <c r="F49" i="1" s="1"/>
  <c r="H45" i="1"/>
  <c r="H41" i="1" s="1"/>
  <c r="F45" i="1"/>
  <c r="F41" i="1" s="1"/>
  <c r="L13" i="1"/>
  <c r="D68" i="1"/>
  <c r="G47" i="1" l="1"/>
  <c r="L51" i="1"/>
  <c r="F47" i="1"/>
  <c r="H43" i="1"/>
  <c r="F43" i="1"/>
  <c r="L45" i="1"/>
  <c r="L10" i="1"/>
  <c r="G53" i="1"/>
  <c r="L29" i="1"/>
  <c r="L33" i="1" s="1"/>
  <c r="L38" i="1"/>
  <c r="L49" i="1"/>
  <c r="L30" i="1"/>
  <c r="L41" i="1"/>
  <c r="L35" i="1" l="1"/>
  <c r="L47" i="1"/>
  <c r="L52" i="1" s="1"/>
  <c r="L39" i="1"/>
  <c r="L43" i="1"/>
  <c r="L46" i="1" s="1"/>
  <c r="L37" i="1" l="1"/>
  <c r="L9" i="1"/>
  <c r="L11" i="1"/>
  <c r="L14" i="1" l="1"/>
</calcChain>
</file>

<file path=xl/sharedStrings.xml><?xml version="1.0" encoding="utf-8"?>
<sst xmlns="http://schemas.openxmlformats.org/spreadsheetml/2006/main" count="227" uniqueCount="137">
  <si>
    <t>2022 m.</t>
  </si>
  <si>
    <t>2023 m.</t>
  </si>
  <si>
    <t>2024 m.</t>
  </si>
  <si>
    <t>2025 m.</t>
  </si>
  <si>
    <t>2026 m.</t>
  </si>
  <si>
    <t>2027 m.</t>
  </si>
  <si>
    <t>2028 m.</t>
  </si>
  <si>
    <t>2029 m.</t>
  </si>
  <si>
    <t>iš viso:</t>
  </si>
  <si>
    <t>Europos socialinis fondas +</t>
  </si>
  <si>
    <t>Europos regioninės plėtros fondas</t>
  </si>
  <si>
    <t>LR valstybės biudžetas</t>
  </si>
  <si>
    <t>Savivaldybės biudžeto lėšos</t>
  </si>
  <si>
    <t>Privačios lėšos</t>
  </si>
  <si>
    <t>1.1.1. Veiksmas</t>
  </si>
  <si>
    <t>Iš viso uždaviniui:</t>
  </si>
  <si>
    <t>Iš viso veiksmui:</t>
  </si>
  <si>
    <t>Iš viso tikslui:</t>
  </si>
  <si>
    <t>1.2.1. Veiksmas</t>
  </si>
  <si>
    <t>1.2.2. Veiksmas</t>
  </si>
  <si>
    <t>Lėšos strategijos įgyvendinimui</t>
  </si>
  <si>
    <t>Lėšos strategijos administravimui</t>
  </si>
  <si>
    <t>Iš viso vietos plėtros strategijai:</t>
  </si>
  <si>
    <t>ĮVADAS</t>
  </si>
  <si>
    <t>VIETOS PLĖTROS STRATEGIJOS ĮGYVENDINIMO TERITORIJA IR GYVENTOJŲ, KURIEMS TAIKOMA VIETOS PLĖTROS STRATEGIJA, APIBRĖŽTIS</t>
  </si>
  <si>
    <t>TERITORIJA</t>
  </si>
  <si>
    <t>GYVENTOJAI</t>
  </si>
  <si>
    <t>TERITORIJOS, KURIAI RENGIAMA VIETOS PLĖTROS STRATEGIJA, ANALIZĖ</t>
  </si>
  <si>
    <t>POREIKIŲ IR GALIMYBIŲ ANALIZĖ</t>
  </si>
  <si>
    <t>STIPRYBIŲ, SILPNYBIŲ, GALIMYBIŲ IR GRĖSMIŲ ANALIZĖ</t>
  </si>
  <si>
    <t>STIPRYBĖS</t>
  </si>
  <si>
    <t>SILPNYBĖS</t>
  </si>
  <si>
    <t>GALIMYBĖS</t>
  </si>
  <si>
    <t>GRĖSMĖS</t>
  </si>
  <si>
    <t>VIETOS PLĖTROS STRATEGIJOS TIKSLAI, UŽDAVINIAI IR JŲ ĮGYVENDINIMO STEBĖSENOS RODIKLIAI, ĮSKAITANT IŠMATUOJAMAS REZULTATO SIEKTINAS REIKŠMES</t>
  </si>
  <si>
    <t>1.</t>
  </si>
  <si>
    <t>2.</t>
  </si>
  <si>
    <t>3.</t>
  </si>
  <si>
    <t>4.</t>
  </si>
  <si>
    <t>Rezultato rodiklio pavadinimas</t>
  </si>
  <si>
    <t>Pradinė reikšmė</t>
  </si>
  <si>
    <t>Siekiama reikšmė</t>
  </si>
  <si>
    <t>Produkto rodiklio pavadinimas</t>
  </si>
  <si>
    <t>GYVENAMOSIOS VIETOVĖS BENDRUOMENĖS DALYVAVIMO RENGIANT STRATEGIJĄ EIGA</t>
  </si>
  <si>
    <t>VIEŠIEJI PRISTATYMAI IR KONSULTACIJOS</t>
  </si>
  <si>
    <t>VIETOS PLĖTROS STRATEGIJOS VALDYMO, STEBĖSENOS IR VERTINIMO TVARKA</t>
  </si>
  <si>
    <t>VPS VALDYMAS, STEBĖSENA, VERTINIMAS IR KEITIMAI</t>
  </si>
  <si>
    <t>viso 2022-2029 m.</t>
  </si>
  <si>
    <t>TIKSLO 1 ALTERNATYVA</t>
  </si>
  <si>
    <t>TIKSLO 2 ALTERNATYVA</t>
  </si>
  <si>
    <t>1.2 UŽDAVINIO 1 ALTERNATYVA</t>
  </si>
  <si>
    <t>1.2 UŽDAVINIO 2 ALTERNATYVA</t>
  </si>
  <si>
    <t>1.1 UŽDAVINIO 1 ALTERNATYVA</t>
  </si>
  <si>
    <t>1.1 UŽDAVINIO 2 ALTERNATYVA</t>
  </si>
  <si>
    <t>Pilietinės visuomenės ir privačiojo sektoriaus subjektai, dalyvavę rengiant ir (ar) įgyvendinant vietos plėtros strategijas / asmenys</t>
  </si>
  <si>
    <t>Bendruomenės inicijuotos vietos plėtros (BIVP) projektų veiklų dalyvių, kurie po dalyvavimo veiklose toliau dalyvauja socialinei integracijai skirtose veiklose ir (ar) darbo rinkoje, dalis / proc</t>
  </si>
  <si>
    <t>Į vietos plėtros strategijos veiksmų įgyvendinimą įtrauktų asmenų skačius, žm</t>
  </si>
  <si>
    <t>Paramą gavusiuose subjektuose sukurtos darbo vietos / skaičius</t>
  </si>
  <si>
    <t>Socialinio verslo subjektai, per BIVP projektus gavę paramą socialinio verslo kūrimui ar plėtrai / skaičius</t>
  </si>
  <si>
    <t>Paramą gavusios įmonės (iš jų: labai mažos, mažosios) / įmonės</t>
  </si>
  <si>
    <t>BIVP projektai, kuriuos įgyvendino NVO ir (arba) kurie įgyvendinti kartu su partneriu</t>
  </si>
  <si>
    <t>Inovatyvių, šiuolaikinių sprendimų trūkumas teikiant viešąsias paslaugas, gerinant viešąją infrastruktūrą</t>
  </si>
  <si>
    <t>Skatinti socialinės rizikos ir socialinę atskirtį patiriančių asmenų, marginalių gyvenamųjų bendruomenių ir neįgaliųjų socialinę integraciją bei užimtumą.</t>
  </si>
  <si>
    <t>Skatinti nedirbančių, nestudijuojančių, nesimokančių ir neaktyvių darbingo amžiaus gyventojų mokymus bei integraciją į darbo rinką</t>
  </si>
  <si>
    <t>Galimybė gauti reikiamas ir  įvairiapuses socialines paslaugas  kuo arčiau savo gyvenamosios 
vietos ar namuose</t>
  </si>
  <si>
    <t>Savanorių, NVO, bendruomenių  įtraukimas į socialinių paslaugų  teikimą</t>
  </si>
  <si>
    <t>Nepakankamas socialinių paslaugų prieinamumas skatins socialinės atskirties didėjimą ateityje</t>
  </si>
  <si>
    <t>Blogėjanti gyventojų fizinė ir psichinė sveikata dėl patiriamo streso, mažo fizinio aktyvumo, žalingų įpročių ir kitų priežasčių</t>
  </si>
  <si>
    <t>Ekstremalių situacijų, pandemijų neigiama įtaka socialinės paramos sektoriui (darbo netekę asmenys, didesnis socialinių išmokų poreikis)</t>
  </si>
  <si>
    <t>Šaltinis: Lietuvos statistikos departamentas, 2022</t>
  </si>
  <si>
    <t>Sudarė patys autoriai</t>
  </si>
  <si>
    <t>1. TIKSLAS - Gyvenimo kokybės gerinimas per socialinės integracijos paslaugas bei socialinės infrastruktūros plėtojimą/modernizavimą</t>
  </si>
  <si>
    <t xml:space="preserve">1. </t>
  </si>
  <si>
    <t>1.1.</t>
  </si>
  <si>
    <t>1.2.</t>
  </si>
  <si>
    <t>1.2.3. Veiksmas</t>
  </si>
  <si>
    <t>Viso</t>
  </si>
  <si>
    <t>ŠVENČIONIŲ MIESTO 2023-2027 M. VIETOS PLĖTROS STRATEGIJA</t>
  </si>
  <si>
    <t>Švenčionių miestas yra įsikūręs rytų Lietuvoje, Vilniaus apskrityje, šalia pasienio su Baltarusija. Miestas yra Švenčionių rajono savivaldybės administracinis centras, jame yra įsikūrusi Švenčionių rajono savivaldybės administracija bei kiti savivaldybės valdymo organai. Švenčionių rajono savivaldybės teritorija driekiasi šiaurės rytų Lietuvos pasienyje su Baltarusija, rajono plotas – 1 691,48 kv. km., miesto plotas - 626,77 kv. km (R1).
Švenčionių rajono savivaldybės ir Švenčionių miesto VVG teritorija
Šaltinis: https://www.geoportal.lt/savivaldybes/svencionys
Pagal Ekonominio bendradarbiavimo ir plėtros organizacijos (EBPO) taikomas kiekybines ribas ir atsižvelgiant į tai, kad Švenčionių rajono savivaldybėje gyventojų skaičius miesteliuose ir kaimuose sudaro 38,4 proc., Švenčionių rajono savivaldybė priskiriama „pusiau kaimo“ savivaldybių kategorijai. Remiantis 2022 m. Lietuvos statistiko departamento duomenimis, Švenčionių mieste gyveno 4 368 gyventojai, tai sudarė 19,4 proc. visų Švenčionių rajono savivaldybės gyventojų (R2).</t>
  </si>
  <si>
    <t>Sparčiau nei šalyje mažėjantis gyventojų skaičius</t>
  </si>
  <si>
    <t xml:space="preserve">Dominuoja smulkus ir vidutinis verslas bei aukštesnis nei šalyje ir apskrityje veikiančių ūkio 
subjektų skaičiaus augimas </t>
  </si>
  <si>
    <t xml:space="preserve">4. </t>
  </si>
  <si>
    <t>Ekonominiai rodikliai, atsiliekantys nuo šalies ir 
apskrities ekonominių rodiklių, ateityje gali lemti 
didėjančius rajono ir šalies ekonominius skirtumus</t>
  </si>
  <si>
    <t>Mažėjantis socialinę riziką patiriančių šeimų skaičius 
ir jose augančių vaikų skaičius</t>
  </si>
  <si>
    <t>Augantis vaikų, kuriems pirmą kartą nustatyta 
negalia, skaičius</t>
  </si>
  <si>
    <t>Dauguma socialines paslaugas teikiančių įmonių ir organizacijų yra susitelkusios Švenčionių miesto teritorijoje</t>
  </si>
  <si>
    <t xml:space="preserve"> Renginių, veiklų (ne tik mokiniams, bet ir vyresniam 
jaunimui) trūkumas</t>
  </si>
  <si>
    <t xml:space="preserve"> Įgyvendinama jaunimo politika, veikia atvirosios 
jaunimo erdvės</t>
  </si>
  <si>
    <t>1. TIKSLAS – Skatinti ir plėsti socialinę ir ekonominę integraciją ir modernizuoti bei plėtoti socialinę infrastruktūrą.</t>
  </si>
  <si>
    <t>1.1 UŽDAVINYS – Siekti efektyviai spręsti socialines, ekonomines ir aplinkosaugines problemas Švenčionių mieste, kuriant partnerystės ir bendradarbiavimo ryšius tarp sektorių.</t>
  </si>
  <si>
    <t>Tikslas: Pertvarkyti socialinės paramos sistemas, siekiant padidinti jų veiksmingumą ir užtikrinti socialinį teisingumą.Tikslu siekiama skatinti aktyvų socialinį įsitraukimą ir teikti reikiamą paramą tiems, kuriems jos labiausiai reikia, siekiant mažinti socialinę atskirtį ir skurdo lygį.
Geresnis: tikslas labiau orietuotas į socialinės paramos gavėjus, jie įgyvendinat tikslą gaus tiesioginę naudą.
Blogesnis: labai siaura tikslinė grupė, orientuota tik į socialinės paramos gavėjus. Taip pat tikslas orietuotas daugiau  į veiklas, bet ne į infrastruktūra, kuri būtina tobulinti.</t>
  </si>
  <si>
    <t xml:space="preserve">Tikslas: Skatinti ir plėsti socialinę ir ekonominę integraciją ir modernizuoti bei plėtoti socialinę infrastruktūrą. 
Socialinė ir ekonominė plėtra yra dviejų svarbių aspektų, siejamų su visuomenės gerove ir progreso, sąveika. Socialinė plėtra susijusi su žmonių gyvenimo kokybės, gerovės ir socialinės padėties pagerinimu, o ekonominė plėtra siekiama užtikrinti tvarų ekonominį augimą ir išteklių efektyvų naudojimą.
Geresnė: Tikslas siekia naudos platesnei gyventojų grupei. Taip pat tikslas siekia ne tik veiklos plėtros tačiau taip pat ir infrastruktūros modernizavimo/tobulinimo.
</t>
  </si>
  <si>
    <t xml:space="preserve">Uždavinys: Siekti efektyviai spręsti socialines, ekonomines ir aplinkosaugines problemas Švenčionių mieste, kuriant partnerystės ir bendradarbiavimo ryšius tarp sektorių.
Geresnis: Bendradarbiavimas tarp nevyriausybinio, privataus ir viešojo sektoriaus leis suartinti interesus, identifikuoti prioritetines problemas ir pasiekti geresnių rezultatų bendrosioms miesto plėtros priemonėms. 
Blogesnis:  Įgyvendinant bendradarbiavimą, gali kilti įvairių interesų grupių ir sektorių prioritetų skirtumų. 
</t>
  </si>
  <si>
    <t xml:space="preserve">1.2 UŽDAVINYS – Skatinti integruotų paslaugų taikymą ir įgyvendinimą, plečiant socialines ir ekonomines paslaugas.
</t>
  </si>
  <si>
    <t xml:space="preserve">Integruotos paslaugos leidžia geriau koordinuoti ir suderinti skirtingas socialines ir ekonomines paslaugas, teikiant jas vienoje vietoje arba vienu metu. Tai padidina paslaugų efektyvumą ir prieinamumą vietos gyventojams, palengvindamas naudojimąsi paslaugomis ir informacijos sklaidą.
Integruotos paslaugos siekia ne tik spręsti konkrečias problemas, bet ir pažvelgti į jų šaltinius bei atskleisti pagrindines priežastis. Tai leidžia efektyviau ir sistemingiau spręsti socialines ir ekonomines problemas, padedant žmonėms įveikti iššūkius ir pasiekti gerovę.
Tokios paslaugos reikalauja bendradarbiavimo ir partnerystės tarp skirtingų paslaugų teikėjų, institucijų ir bendruomenių. Toks bendradarbiavimas kuria stipresnę ir efektyvesnę paslaugų sistemą, kuri atitinka vietos gyventojų poreikius ir užtikrina tvarų socialinį ir ekonominį vystymąsi.
Integruotos paslaugos yra orientuotos ne tik į vieną sritį, bet ir į visumą, įtraukiant sveikatos priežiūros paslaugas, socialinę paramą, ugdymą, darbo jėgos rinkos priemones ir kt. 
Uždavinys atitinka visas numatytas Stiprybes ir Silpnybes, kadangi šiuo uždavinius bus siekiama tiek socialinės, tiek ekonominės naudos gyventojams. </t>
  </si>
  <si>
    <t>Uždavinys: Skatinti integruotų paslaugų taikymą ir įgyvendinimą, plečiant socialines ir ekonomines paslaugas.
Geresnė:  Integruotos priemonės orientuojasi į ilgalaikį ir tvarų socialinės ir ekonominės integracijos rezultatų pasiekimą, taip pat padeda skatinti socialinę ir ekonominę integraciją socialiai pažeidžiamiems asmenims ar socialiai atskirtiems grupėms.
Blogesnė: Integruotų priemonių taikymas reikalauja didesnių resursų ir išteklių, dėl šios priežasties reikalingas didesnis finansavimas.</t>
  </si>
  <si>
    <t>Skatinti ir plėsti socialinę ir ekonominę integraciją ir modernizuoti bei plėtoti socialinę infrastruktūrą.</t>
  </si>
  <si>
    <t>1.1 UŽDAVINYS - Siekti efektyviai spręsti socialines, ekonomines ir aplinkosaugines problemas Švenčionių mieste, kuriant partnerystės ir bendradarbiavimo ryšius tarp sektorių.</t>
  </si>
  <si>
    <t>Siekti efektyviai spręsti socialines, ekonomines ir aplinkosaugines problemas Švenčionių mieste, kuriant partnerystės ir bendradarbiavimo ryšius tarp sektorių.</t>
  </si>
  <si>
    <t>Skatinti integruotų paslaugų taikymą ir įgyvendinimą, plečiant socialines ir ekonomines paslaugas.</t>
  </si>
  <si>
    <t>1.2 UŽDAVINYS - Skatinti integruotų paslaugų taikymą ir įgyvendinimą, plečiant socialines ir ekonomines paslaugas.</t>
  </si>
  <si>
    <r>
      <rPr>
        <b/>
        <sz val="14"/>
        <rFont val="Times New Roman"/>
        <family val="1"/>
        <charset val="186"/>
      </rPr>
      <t>Psichosocialinė reabilitacija naudojant Terapinio ūkininkavimo metodiką</t>
    </r>
    <r>
      <rPr>
        <sz val="14"/>
        <rFont val="Times New Roman"/>
        <family val="1"/>
        <charset val="186"/>
      </rPr>
      <t xml:space="preserve">- planuojamas finansuoti 1 projektas. Vieno projekto vertė įskaitant visus partnerius ne daugiau 1 40 000,00 Eur. 
</t>
    </r>
    <r>
      <rPr>
        <b/>
        <sz val="14"/>
        <rFont val="Times New Roman"/>
        <family val="1"/>
        <charset val="186"/>
      </rPr>
      <t xml:space="preserve">Projekto partneriai ne mažiau 1 NVO ir Savivaldybės administracija    </t>
    </r>
    <r>
      <rPr>
        <sz val="14"/>
        <rFont val="Times New Roman"/>
        <family val="1"/>
        <charset val="186"/>
      </rPr>
      <t xml:space="preserve">  
 </t>
    </r>
    <r>
      <rPr>
        <b/>
        <sz val="14"/>
        <rFont val="Times New Roman"/>
        <family val="1"/>
        <charset val="186"/>
      </rPr>
      <t xml:space="preserve">Tinkami pareiškėjai: </t>
    </r>
    <r>
      <rPr>
        <sz val="14"/>
        <rFont val="Times New Roman"/>
        <family val="1"/>
        <charset val="186"/>
      </rPr>
      <t xml:space="preserve">                                                                                                                                                                                                                                                                                                                                                                           
1) NVO (VšĮ arba Asociacija)                                                                                                                                                                2) Savivaldybės administracija
</t>
    </r>
    <r>
      <rPr>
        <b/>
        <sz val="14"/>
        <rFont val="Times New Roman"/>
        <family val="1"/>
        <charset val="186"/>
      </rPr>
      <t>Tinkami partneriai – kai projektą įgyvendina NVO (VšĮ arba Asociacija):</t>
    </r>
    <r>
      <rPr>
        <sz val="14"/>
        <rFont val="Times New Roman"/>
        <family val="1"/>
        <charset val="186"/>
      </rPr>
      <t xml:space="preserve">
1)  Ne mažiau 1 NVO (Asociacija arba VŠĮ)
2)  Savivaldybės administracija
</t>
    </r>
    <r>
      <rPr>
        <b/>
        <sz val="14"/>
        <rFont val="Times New Roman"/>
        <family val="1"/>
        <charset val="186"/>
      </rPr>
      <t>Tinkami partneriai – kai projektą įgyvendina Savivaldybės administracija:</t>
    </r>
    <r>
      <rPr>
        <sz val="14"/>
        <rFont val="Times New Roman"/>
        <family val="1"/>
        <charset val="186"/>
      </rPr>
      <t xml:space="preserve">
1) Ne mažiau 1 NVO (Asociacija arba VŠĮ)                                                              </t>
    </r>
  </si>
  <si>
    <t>1.1.2. Veiksmas</t>
  </si>
  <si>
    <t xml:space="preserve">Modernizuoti ir plėsti socialinių, ekonominių paslaugų teikimą per bendradarbiavimą- planuojamas finansuoti 1 projektas. Vieno projekto vertė įskaitant visus partnerius ne daugiau 60 000,00 Eur. 
Projekto partneriai ne mažiau 1 NVO ir Savivaldybės administracija      
 Tinkami pareiškėjai:                                                                                                                                                                                                                                                                                                                                                                            
1) NVO (VšĮ arba Asociacija)                                                                                                                                                                2) Savivaldybės administracija
Tinkami partneriai – kai projektą įgyvendina NVO (VšĮ arba Asociacija):
1)  Ne mažiau 1 NVO (Asociacija arba VŠĮ)
2)  Savivaldybės administracija
Tinkami partneriai – kai projektą įgyvendina Savivaldybės administracija:
1) Ne mažiau 1 NVO (Asociacija arba VŠĮ)                                                 </t>
  </si>
  <si>
    <r>
      <rPr>
        <b/>
        <sz val="14"/>
        <rFont val="Times New Roman"/>
        <family val="1"/>
        <charset val="186"/>
      </rPr>
      <t>Veiksmas: Ugdyti socialinę riziką ir socialinę atskirtį patiriančių asmenų socialinius bei asmeninius gebėjimus siekiant padidinti jų motyvaciją, bei plėsti kompleksinių pslaugų teikimą jiems</t>
    </r>
    <r>
      <rPr>
        <sz val="14"/>
        <rFont val="Times New Roman"/>
        <family val="1"/>
        <charset val="186"/>
      </rPr>
      <t xml:space="preserve"> -   planuojama finansuoti 4</t>
    </r>
    <r>
      <rPr>
        <b/>
        <sz val="14"/>
        <rFont val="Times New Roman"/>
        <family val="1"/>
        <charset val="186"/>
      </rPr>
      <t xml:space="preserve"> projektus. </t>
    </r>
    <r>
      <rPr>
        <sz val="14"/>
        <rFont val="Times New Roman"/>
        <family val="1"/>
        <charset val="186"/>
      </rPr>
      <t xml:space="preserve">
Vieno projekto vertė ne daugiau 80 000,00 Eur.     
                                                                                                                                                                                                                </t>
    </r>
    <r>
      <rPr>
        <b/>
        <sz val="14"/>
        <rFont val="Times New Roman"/>
        <family val="1"/>
        <charset val="186"/>
      </rPr>
      <t xml:space="preserve">Tinkami pareiškėjai: </t>
    </r>
    <r>
      <rPr>
        <sz val="14"/>
        <rFont val="Times New Roman"/>
        <family val="1"/>
        <charset val="186"/>
      </rPr>
      <t xml:space="preserve">
1) NVO (VšĮ arba Asociacija)
2) Kitos VšĮ ar Asociacijos
3) BĮ 
4) Privatus juridinis asmuo
</t>
    </r>
    <r>
      <rPr>
        <b/>
        <sz val="14"/>
        <rFont val="Times New Roman"/>
        <family val="1"/>
        <charset val="186"/>
      </rPr>
      <t>Partneriai privalomi</t>
    </r>
    <r>
      <rPr>
        <sz val="14"/>
        <rFont val="Times New Roman"/>
        <family val="1"/>
        <charset val="186"/>
      </rPr>
      <t xml:space="preserve">
</t>
    </r>
    <r>
      <rPr>
        <b/>
        <sz val="14"/>
        <rFont val="Times New Roman"/>
        <family val="1"/>
        <charset val="186"/>
      </rPr>
      <t>Jei pasirenkami Partneriai, jų tinkamumas:</t>
    </r>
    <r>
      <rPr>
        <sz val="14"/>
        <rFont val="Times New Roman"/>
        <family val="1"/>
        <charset val="186"/>
      </rPr>
      <t xml:space="preserve">
1) NVO (VšĮ arba Asociacija)
2) Kitos VšĮ ar Asociacijos
3) BĮ 
4) Privatus juridinis asmuo
</t>
    </r>
  </si>
  <si>
    <r>
      <rPr>
        <b/>
        <sz val="14"/>
        <rFont val="Times New Roman"/>
        <family val="1"/>
        <charset val="186"/>
      </rPr>
      <t>Veiksmas: Tobulinti ir plėsti bedravimo bei darbo su jaunimu iniciatyvas</t>
    </r>
    <r>
      <rPr>
        <sz val="14"/>
        <rFont val="Times New Roman"/>
        <family val="1"/>
        <charset val="186"/>
      </rPr>
      <t>- planuojama finansuoti 2</t>
    </r>
    <r>
      <rPr>
        <b/>
        <sz val="14"/>
        <rFont val="Times New Roman"/>
        <family val="1"/>
        <charset val="186"/>
      </rPr>
      <t xml:space="preserve"> projektus.</t>
    </r>
    <r>
      <rPr>
        <sz val="14"/>
        <rFont val="Times New Roman"/>
        <family val="1"/>
        <charset val="186"/>
      </rPr>
      <t xml:space="preserve"> 
Vieno projekto vertė ne daugiau 75 000,00 Eur.  
                                                                                                                                                                    </t>
    </r>
    <r>
      <rPr>
        <b/>
        <sz val="14"/>
        <rFont val="Times New Roman"/>
        <family val="1"/>
        <charset val="186"/>
      </rPr>
      <t xml:space="preserve">Tinkami pareiškėjai: </t>
    </r>
    <r>
      <rPr>
        <sz val="14"/>
        <rFont val="Times New Roman"/>
        <family val="1"/>
        <charset val="186"/>
      </rPr>
      <t xml:space="preserve">
1) NVO (VšĮ arba Asociacija)
2) Kitos VšĮ ar Asociacijos
3) BĮ 
4) Privatus juridinis asmuo
</t>
    </r>
    <r>
      <rPr>
        <b/>
        <sz val="14"/>
        <rFont val="Times New Roman"/>
        <family val="1"/>
        <charset val="186"/>
      </rPr>
      <t>Partneriai privalomi</t>
    </r>
    <r>
      <rPr>
        <sz val="14"/>
        <rFont val="Times New Roman"/>
        <family val="1"/>
        <charset val="186"/>
      </rPr>
      <t xml:space="preserve">
</t>
    </r>
    <r>
      <rPr>
        <b/>
        <sz val="14"/>
        <rFont val="Times New Roman"/>
        <family val="1"/>
        <charset val="186"/>
      </rPr>
      <t>Jei pasirenkami Partneriai, jų tinkamumas:</t>
    </r>
    <r>
      <rPr>
        <sz val="14"/>
        <rFont val="Times New Roman"/>
        <family val="1"/>
        <charset val="186"/>
      </rPr>
      <t xml:space="preserve">
1) NVO (VšĮ arba Asociacija)
2) Kitos VšĮ ar Asociacijos
3) BĮ 
4) Privatus juridinis asmuo</t>
    </r>
  </si>
  <si>
    <r>
      <rPr>
        <b/>
        <sz val="14"/>
        <rFont val="Times New Roman"/>
        <family val="1"/>
        <charset val="186"/>
      </rPr>
      <t>Veiksmas. Socialinių ryšių tarp žmonių ir organizacijų kūrimas.</t>
    </r>
    <r>
      <rPr>
        <sz val="14"/>
        <rFont val="Times New Roman"/>
        <family val="1"/>
        <charset val="186"/>
      </rPr>
      <t>-  planuojama finansuoti 4</t>
    </r>
    <r>
      <rPr>
        <b/>
        <sz val="14"/>
        <rFont val="Times New Roman"/>
        <family val="1"/>
        <charset val="186"/>
      </rPr>
      <t xml:space="preserve"> projektus. </t>
    </r>
    <r>
      <rPr>
        <sz val="14"/>
        <rFont val="Times New Roman"/>
        <family val="1"/>
        <charset val="186"/>
      </rPr>
      <t xml:space="preserve">
Vieno projekto vertė ne daugiau 32 500,00 Eur.       
</t>
    </r>
    <r>
      <rPr>
        <b/>
        <sz val="14"/>
        <rFont val="Times New Roman"/>
        <family val="1"/>
        <charset val="186"/>
      </rPr>
      <t xml:space="preserve">Tinkami pareiškėjai: </t>
    </r>
    <r>
      <rPr>
        <sz val="14"/>
        <rFont val="Times New Roman"/>
        <family val="1"/>
        <charset val="186"/>
      </rPr>
      <t xml:space="preserve">
1) NVO (VšĮ arba Asociacija)
2) Kitos VšĮ ar Asociacijos
3) BĮ
4) Privatus juridinis asmuo
</t>
    </r>
    <r>
      <rPr>
        <b/>
        <sz val="14"/>
        <rFont val="Times New Roman"/>
        <family val="1"/>
        <charset val="186"/>
      </rPr>
      <t>Partneriai privalomi</t>
    </r>
    <r>
      <rPr>
        <sz val="14"/>
        <rFont val="Times New Roman"/>
        <family val="1"/>
        <charset val="186"/>
      </rPr>
      <t xml:space="preserve">
</t>
    </r>
    <r>
      <rPr>
        <b/>
        <sz val="14"/>
        <rFont val="Times New Roman"/>
        <family val="1"/>
        <charset val="186"/>
      </rPr>
      <t xml:space="preserve">Tinkamas (-i) partneris (-iai) </t>
    </r>
    <r>
      <rPr>
        <sz val="14"/>
        <rFont val="Times New Roman"/>
        <family val="1"/>
        <charset val="186"/>
      </rPr>
      <t xml:space="preserve">
1)  Ne mažiau 1 NVO (Asociacija arba VŠĮ) 
2)  Ne mažiau 1 kita VšĮ ar Asociacijos                                                                                                                                                3) Ne mažiau 1 BĮ
4) privatus juridinis asmuo
                                                                      </t>
    </r>
  </si>
  <si>
    <t>1) Švenčionių miesto VVG organai, atsakingi už veiksmų, skirtų vietos plėtros strategijai įgyvendinti atranką, strategijos įgyvendinimo koordinavimą ir stebėseną:
Švenčionių miesto VVG nariai (visuotinis narių susirinkimas):
1) tvirtina parengtą Švenčionių miesto VVG vietos plėtros strategiją;
2) vertina ir tvirtina kasmetinę Švenčionių miesto VVG vietos plėtros strategijos įgyvendinimo stebėsenos ataskaitą;
3) vykdo Švenčionių miesto VVG darbo skaidrumo, viešumo, tinkamo finansų panaudojimo užtikrinimą ir priežiūrą;
4) tvirtina Švenčionių miesto VVG vietos plėtros strategijos pakeitimus;
5) įgyvendina kitas steigimo dokumentuose nustatytas pareigas.
Švenčionių miesto VVG kolegialaus valdymo organo nariai (VVG valdyba):
1) vadovauja Švenčionių miesto VVG veiklai laikotarpiuose tarp visuotinių narių susirinkimų;
2) priima sprendimus dėl dalyvavimo kitoje projektinėje veikloje;
3) priima ir atleidžia Švenčionių miesto VVG vietos plėtros strategijos administracijos darbuotojus;
4) atlieka projektų lankymą vykdymo vietose ir rekomendacinio pobūdžio vertinimą (bent vieną kartą per projekto priežiūros laikotarpį);
5) įgyvendina kitas steigimo dokumentuose nustatytas pareigas;
6) tvirtina kvietimų teikti vietos projektus dokumentus;
7) priima sprendimus dėl vietos projektų finansavimo.
Švenčionių miesto VVG vietos plėtros strategijos administravimo vadovas:
1) atlieka Švenčionių miesto VVG vietos plėtros strategijos įgyvendinimo stebėseną ir teikia kasmetines ataskaitas visuotiniam narių susirinkimui;
2) rengia ir Švenčionių miesto VVG valdymo organui tvirtinti teikia kvietimų teikti vietos projektus dokumentus;
3) registruoja ir vertina  pateiktus vietos projektus;
4) administruoja Švenčionių miesto VVG vietos plėtros strategiją: pildo  VVG vietos plėtros strategijos įgyvendinimo ataskaitas ir kartu su papildomais dokumentais pateikia juos LR Vidaus reikalų ministerijai; 
5) administruoja Švenčionių miesto VVG vietos plėtros strategiją: pildo VVG vietos plėtros strategijos mokėjimo prašymus ir kartu su papildomais dokumentais pateikia juos LR Vidaus reikalų ministerijai;
6) administruoja vietos projektus: vertina vietos projektų vykdytojų viešuosius pirkimus;
7) organizuoja vietos projektų atrankos posėdžius;
8) vykdo nuolatinį Švenčionių miesto VVG teritorijos gyventojų, organizacijų, verslo subjektų informavimą apie parengtą Švenčionių miesto VVG vietos plėtros strategiją, jos tikslus, prioritetus bei priemones;
9) konsultuoja Švenčionių miesto VVG teritorijos gyventojus, organizacijas, verslo subjektus  projektinių idėjų atitikimo Švenčionių miesto VVG vietos plėtros strategijos klausimais;
10) vykdo potencialių vietos projektų vykdytojų mokymą paraiškų, ataskaitų pildymo, ir su tuo susijusių papildomų dokumentų rengimo klausimais; 
11) vykdo viešųjų ryšių kampanijas,  bendrauja su vietos žiniasklaida, rengia straipsnius;
12) organizuoja mokymus Švenčionių miesto VVG nariams ir potencialiems projektų vykdytojams; 
13) kviečia Švenčionių  miesto VVG narius į visuotinius ir valdybos posėdžius, rengia posėdžių protokolus; organizuoja susitikimus su potencialiais projektų vykdytojais ir vykdo reguliarius Švenčionių miesto VVG vietos plėtros strategijos įgyvendinimo pristatymus, užtikrina, kad įgyvendinant Švenčionių miesto VVG vietos plėtros strategijos būtų laikomasi visų BIVP bei horizontaliųjų principų;
14) administruoja internetinę svetainę ir socialinius tinklus;
15) administruoja vietos projektus: atlieka projektų vykdytojų pateiktų veiklų grafikų priežiūrą bei pakeitimų derinimą; priima ir tikrina vietos projektų ataskaitas, mokėjimo prašymus ir papildomus dokumentus projekto įgyvendinimo ir priežiūros laikotarpiu.
Švenčionių miesto VVG vietos plėtros strategijos finansininkas:
1) vykdo Švenčionių miesto VVG apskaitos politiką;
2) organizuoja finansinę ir buhalterinę apskaitą ir kontroliuoja, kad ataskaitinių metų duomenys  būtų teisingai ir laiku pateikti finansų bei statistikos organams;
3) registruoja ir vertina  Švenčionių miesto VVG finansinius dokumentus;
2) Įgyvendinimo procedūra, nustatant, kaip bus atrenkami veiksmų ir juos įgyvendinančių projektų vykdytojai, užtikrinant Taisyklių 4.5 papunktyje nurodytų principų įgyvendinimą:
Už nediskriminuojančių ir skaidrių vietos plėtros projektų atrankos kriterijų ir vietos plėtros projektų atrankos procedūrų parengimą yra atsakinga  VVG. Atrankos kriterijus tvirtina VVG valdyba. Atrenkant veiksmų ir juos įgyvendinančių projektų vykdytojus bus laikomasi horizontaliųjų principų.
Horizontalieji principai reiškia vertybių ir praktikos rinkinį, kuriame pirmenybė teikiama teisingumui, įtraukčiai ir demokratiniam sprendimų priėmimui. Jie bus naudojami kuriant ir įgyvendinant projektus ir strategiją. Vertinant projektus ir atrenkant projektų vykdytojus vadovausimės šiais principais:
1) lygybė: į vietos projektų atrankos procedūras įtrauksime visų lyčių atstovus ir sieksime pašalinti disbalansą bei diskriminaciją. Taip pat sudarysime sąlygas visiems teikti vietos projektus neatsižvelgiant į projekto vykdytojų ir tikslinės grupės atstovų lytį. 
2) įtraukimas: visiems asmenims sieksime suteikti vienodas galimybes dalyvauti tiek projektų teikime, tiek vertinime, turėti lygias teises ir galimybes užimti darbo vietas, gauti švietimą, naudotis VVG paslaugomis ir kt. Be to, vadovaujantis šiuo principu sieksime skatinti socialinę integraciją ir užkirsti kelią socialinei atskirčiai.
3) dalyvavimas sprendimų priėmime: teiksime pirmenybę dalyvaujamiesiems sprendimų priėmimo procesams, kai visi turi vienodą žodį priimant sprendimus. Šis principas yra svarbus visuomenės teisingumo ir socialinio teisėtumo aspektas, priimant sprendimus dėl projektų vykdytojų. 
4) skaidrumas: sieksime užtikrinti viešumo, atvirumo ir skaidrumo principą, informuodami visuomenę apie savo veiklą, priimtus sprendimus ir kitus svarbius dalykus.
5) atskaitomybė: teiksime pirmenybę atskaitomybei už sprendimų priėmimo procesus ir rezultatus ir sieksime užtikrinti, kad sprendimus priimantys asmenys būtų atsakingi už savo veiksmus. 
6) savitarpio pagalba: skatinsime savitarpio pagalbą ir bendradarbiavimo veiksmus, pabrėždami bendruomenės paramos ir solidarumo svarbą. Šis principas yra svarbus, kadangi jis padeda užtikrinti socialinį teisingumą ir lygybę, atsakomybę bei solidarumą veikloje. Taip pat jis labai svarbus siekiant užtikrinti socialinę gerovę ir teisingumą projektų vykdytojams, nes tik įgyvendinant savitarpio pagalbos principą galima pasiekti harmoningą ir solidaria VVG veiklą.
Horizontalieji principai teikia pirmenybę teisingumui, įtraukčiai, demokratiniam sprendimų priėmimui ir kolektyviniams veiksmams, kurie gali duoti teisingesnių ir tvaresnių rezultatų socialiniame, politiniame ir vystymosi VVG veiklos kontekste.
3) Vietos plėtros strategijos stebėsenos tvarka:
Tiek VVG vietos plėtros strategijos rengimo, tiek jos įgyvendinimo laikotarpiu  VVG nariai stengiasi vadovaujasi darbo ir bendravimo vertybėmis, laikosi horizontaliųjų principų  tiek VVG vidaus, tiek išorės santykiuose. 
VVG, siekdama sklandžiai ir efektyviai organizuoti savo darbą bei VVG vietos plėtros strategijos įgyvendinimo valdymą ir stebėseną priėmė bendras VVG valdybos darbo taisykles:
1) kiekvienų metų pradžioje VVG vietos plėtros strategijos administravimo vadovas teikia kasmetines VVG vietos plėtros strategijos įgyvendinimo stebėsenos ataskaitas už praėjusius metus visuotiniam narių susirinkimui;
2) Švenčionių  miesto VVG valdyba į susirinkimus renkasi ne rečiau nei 1 kartą per ketvirtį. Susirinkimai protokoluojami, protokolas parengiamas per 3 darbo dienas ir pateikiamas saugoti VVG biure; 
3) Švenčionių miesto VVG valdybos nariai, nedalyvavę susirinkime supažindinami su priimtais sprendimais, tačiau jie negali reikalauti pakeisti priimtų sprendimų;
4) Švenčionių miesto VVG valdybos susirinkimų metu yra taikomi komandinio darbo principai, vykdomas darbas grupėse, išklausoma kiekvieno nuomonė, sprendimus stengiamasi priimti konsensuso būdu, išdiskutavus visus pasiūlymus;
5) siekiant išvengti interesų konflikto, kiekvienas  VVG valdybos narys ir administracijos darbuotojas deklaruoja viešus ir privačius interesus;
6) siekiant užtikrinti sprendimų skaidrumą tvirtinant vietos projektus, VVG valdybos nariai, kurių interesai galimai susiję su interesais projekte, nuo vietos projekto svarstymo nusišalina;
7) siekiant išvengti klaidų, kylančių įgyvendinant vietos projektą ir užtikrinant jo tęstinumą,  VVG valdybos nariai lanko projektus vykdymo vietose ir atlieka rekomendacinio pobūdžio vertinimą (bent vieną kartą per metus). Ataskaitą teikia VVG administracijai (VPS administravimo vadovui), kuri atlieka  VVG vietos plėtros strategijos įgyvendinimo stebėseną ir teikia kasmetines ataskaitas visuotiniam narių susirinkimui.
4) Vietos plėtros strategijos pakeitimų inicijavimo procedūra:
Švenčionių miesto VVG gali inicijuoti atrinktos finansuoti vietos plėtros strategijos keitimą. VVG vietos plėtros strategijos pakeitimus tvirtina visuotinis VVG narių susirinkimas. Prieš tvirtinant  VVG vietos plėtros strategijos pakeitimą turi būti atlikti veiksmai, nustatyti Vietos plėtros strategijų įgyvendinimo taisyklėse, ir VVG vietos plėtros strategijos keitimas turi būti raštu suderintas su Vidaus reikalų ministerija.  
Švenčionių miesto VVG vietos plėtros strategija gali būti keičiama kai:
1) būtina keisti dėl teisės aktų, reglamentuojančių vietos plėtros strategijų įgyvendinimą, pakeitimų;
2) būtina keisti suplanuotų lėšų paskirstymą tarp vietos plėtros strategijos uždavinių ir veiksmo sričių;
3) būtina keisti didžiausią galimą paramos sumą vienam vietos plėtros strategijos veiksmui įgyvendinti pagal skirtingus vietos plėtros strategijos uždavinius;
4) būtina patikslinti vietos plėtros strategijos veiksmų sąrašą, siekiant įgyvendinti vietos plėtros strategijoje numatytus rodiklius.</t>
  </si>
  <si>
    <t>Švenčionyse 2022 m. gyveno 4 368 gyventojai, palyginimui 2017 m. gyveno 4 436 gyventojų (t. y . 1,5 proc. sumažėjimas) (R3). Švenčionių rajono savivaldybėje gyventojų mažėjimas vyko sparčiau – 8,5 proc. Vilniaus apskrityje, vienintelėje tirtoje teritorijoje, pastebimas gyventojų kiekio augimas: 2017 m. – 805 173 gyventojai, 2022 m. – 817 950 (t. y. 1,6 proc. augimas) Tuo tarpu, bendrai šalyje, pastebimas gyventojų mažėjimas: 2017 m. – 2 847 904 gyventojai, 2022 m. – 2 805 998 gyventojai (t. y. 1,5 proc. mažėjimas). Verta atkreipti dėmesį, jog viena iš priežasčių, daranti įtaką neigiamiems demografiniams rodikliams yra augantis mirtingumas, emigracija bei sumažėjęs gimstamumas (R4).
Visu 2017–2021 m. laikotarpiu Švenčionių rajono savivaldybėje fiksuojama neigiama natūrali gyventojų kaita (t. y. miršta daugiau žmonių nei gimsta). Pažymėtina, jog visose nagrinėjamose teritorijose natūrali gyventoju kaita padidėjo (t. y. kiekvienais metais prarandame daugiau gyventojų negu gimstą) (R5). Nuo 2020 m. pastebimas staigus natūralios gyventojų kaitos didėjimas. Šis kylimas, tikėtina, atsirado dėl Covid-19 pandemijos.
Švenčionių rajono gyventojų skaičiaus mažėjimui įtakos turėjo ir mažesnis atvykstančiųjų nei išvykstančiųjų gyventi svetur skaičius. Švenčionių rajono savivaldybėje neto migracija buvo neigiama visu tiriamu laikotarpiu. Lietuvos Respublikoje 2017-2018 m. laikotarpiu neto migracija buvo neigiama, o nuo 2019 m. tapo teigiama. Vilniaus apskrityje neto migracija buvo teigiama visą tiriamą laikotarpį (R6). Tiriamuoju laikotarpiu Švenčionių rajono savivaldybėje atvykusių žmonių skaičius išaugo 1,6 proc., o išvykusių sumažėjo 30,3 proc. (R7).
Neto tarptautinės migracija rajone (kaip ir bendrai šalyje bei apskrityje) yra teigiama bei auga: 2017 m. tarptautinė migracija Švenčionių rajone sudarė -193 žmonės, o 2021 m. – 26 (R8). Šalyje bei Vilniaus apskrityje vyrauja panašios tendencijos. 
2021 m. Švenčionių rajone gyveno: 3,3 proc. vaikų iki 5 m. (šalyje – 4,7 proc.), 3,9 proc. 5-9 m. amžiaus vaikų ( šalyje – 5,1 proc.), 4,4 proc. vaikų 10-14 m. amžiaus (šalyje – 5,0 proc.), 10,1 proc. 15-24 m. jaunimo (šalyje – 9,7 proc.), 55,6 proc. vyresnio darbingo amžiaus gyventojų (šalyje – 35,9 proc.) bei 22,7 proc. pensinio amžiaus gyventojų (šalyje – 19,9 proc.) (žr. 1.5.2 pav.). Pažymėtina, jog Švenčionių rajone yra didelė dalis darbingo amžiaus gyventojų bei vyresnio amžiaus žmonių. Tai suponuoja, jog Švenčionių rajone pasilieka gyventi jaunos šeimos (R9). Gyventojai išvyksta iš rajonų dėl daugybės priežasčių: netenkinančios įsidarbinimo galimybės, maža ir nedidėjanti nekilnojamo turto rinka, mažai mokyklų, popamokinių veiklų/užsiėmimų. Švenčionių rajonas suteikia geras sąlygas gyvenimui darbui bei pramogoms . 
2021 m. iš 22 966 Švenčionių rajono gyventojų 10 798 buvo vyrai ir 12 168 moterys, taigi lyčių santykis – 47 proc. vyrų ir 53 proc. moterų. Bendras šalies vyrų ir moterų santykis yra 46  proc. vyrų ir 54 proc. moterų (R10) Taigi, Švenčionių rajono gyventojų balansas pagal lytį geresnis nei vidutiniškai Lietuvoje. 
Švenčionių rajono savivaldybėje 2021 m. surašymo duomenimis gyveno 55 proc. lietuvių bei 45 proc. kitų tautybių atstovų (surašyme, konkrečios kitos, tautybės nėra nurodomos) (R11).
2021 m. daugiausiai Švenčionių rajono savivaldybės gyventojų, t. y. 37,0 proc. (7 891 gyventojas) turėjo vidurinį išsilavinimą, tai daugiau nei vidutiniškai šalyje (31,8 proc.) ir apskrityje (31,3 proc.) Aukštesnį nei vidurinį išsilavinimą turėjo 36,2 proc. gyventojų (R12): 18,9 proc. aukštąjį ir 17,3 proc. aukštesnįjį išsilavinimą. Lietuvoje aukštesnį nei vidurinį išsilavinimą vidutiniškai turėjo 42,7 proc. gyventojų, apskrityje – 42,5 proc. (R13). Žemesnį nei vidurinį išsilavinimą buvo įgiję 26,8 proc. Švenčionių r. gyventojų (R14), iš jų 14,3 proc. buvo su pagrindiniu ir 10,3 proc. su pradiniu išsilavinimu, dar 2,1 proc. (458 gyventojai) buvo nebaigę pradinės mokyklos (R15). Švenčionių rajone aukštesnį nei vidurinis išsilavinimą turinčių gyventojų yra daugiau, nei vidutiniškai Lietuvoje ir Klaipėdos apskrityje (R16). 
2021 m. Švenčionių rajone buvo 8 600 (37,4 proc.) užimtų gyventojų (R17) ir 1 534,3 (6,7 proc.) bedarbių (R18). Šalies mastu Švenčionių rajono padėtis buvo nebloga, nes vidutiniškai Lietuvoje buvo daugiau užimtų (48,7 proc.) gyventojų, bet daugiau bedarbių (8,0 proc.), panaši situacija buvo ir apskrityje (55,9 proc. užimtų gyventojų bei 7,8 proc. bedarbių) (R19).
Norėdama padidinti užimtumą, Švenčionių rajono savivaldybė, parengė užimtumo didinimo programą . 
Pagalbinius darbus organizuoja Švenčionių rajono savivaldybė (toliau – savivaldybė), pavesdama juos vykdyti Švenčionių rajono savivaldybės administracijos seniūnijoms.
Programos lėšų paskirstymas darbdaviams tvirtinamas Švenčionių rajono savivaldybės administracijos direktoriaus įsakymu. Programoje dalyvaujančių asmenų skaičius nustatomas atsižvelgiant į esamą programos finansavimą, gyventojų skaičių ir pagalbinių darbų poreikį seniūnijose.
Vidutinis metinis bedarbių procentas nuo darbingo amžiaus gyventojų Švenčionių rajone 2021 m. rugpjūčio mėn. – 11 proc. (tuo pačiu laikotarpiu Vilniaus apskrityje – 11,5 proc.), 2022 m. rugpjūčio mėn. bedarbių procentas Švenčionių rajone – 8,3 proc. (tuo pačiu laikotarpiu Vilniaus apskrityje – 8,8 proc.). Vidutinis metinis bedarbių procentas nuo darbingo amžiaus gyventojų Švenčionių rajone 2021 m. – 11,8 proc. (tuo pačiu laikotarpiu Vilniaus apskrityje – 13,00 proc.), 2022 m. – 9,6 proc. (tuo pačiu laikotarpiu Vilniaus apskrityje – 9,00 proc.). Užimtumo tarnybos prie Lietuvos Respublikos socialinės apsaugos ir darbo ministerijos Vilniaus klientų aptarnavimo departamento aptarnaujamoje teritorijoje 2021 m. rugsėjo 1 d. minėtoje teritorijoje įregistruota 61183 bedarbis, kurie sudarė 11,5 proc. nuo visų Vilniaus apskrityje gyvenančių darbingo amžiaus gyventojų. Minėtai datai nedarbas 1 proc. punktu mažesnis nei prieš metus. 2022 m. rugsėjo 1 d. minėtoje teritorijoje įregistruota 45260 bedarbių, kurie sudarė 8,8 proc. nuo visų Vilniaus apskrityje gyvenančių darbingo amžiaus gyventojų. Minėtai datai nedarbas 2,7 proc. punktu mažesnis nei prieš metus. Bedarbių skaičius Švenčionių rajono savivaldybėje: 2021 metų pabaigoje Užimtumo tarnybos prie Lietuvos Respublikos socialinės apsaugos ir darbo ministerijos, Vilniaus klientų aptarnavimo departamento Švenčionių skyriuje (toliau – Užimtumo tarnyba) buvo įregistruota 1340 bedarbių, 2022 m. pabaigoje bedarbių skaičius – 1332. Lyginant su 2021 metais skaičius sumažėjo 8 bedarbiais. 
2023 m. sausio 1 d. Užimtumo tarnyboje buvo įregistruoti 1339 bedarbiai. Iš jų: 
•	ilgalaikiai bedarbiai – 252 (t. y. 18,82 proc. nuo visų registruotų bedarbių);
•	jaunimas nuo 16 iki 29 m. – 200 (t. y. 14,94 proc. nuo visų registruotų bedarbių);
•	nėščios moterys, vaikų motinos (įmotės) arba tėvai (įtėviai), vaiko globėjai, rūpintojai ir asmenys, faktiškai auginantys vaiką (įvaikį) iki 8 metų arba neįgalų vaiką (įvaikį) iki 18 metų, asmenys, prižiūrintys sergančius ar neįgalus šeimos narius – 220 (t. y. 16,43 proc. nuo visų registruotų bedarbių);
•	vyresni nei 50 metų amžiaus asmenys – 667 (t. y. 49,81 proc. nuo visų registruotų bedarbių).
2023 m. sausio 1 d. Užimtumo tarnyboje buvo registruota 100 darbo rinkai besirengiančių asmenų. Darbo rinkai besirengiantys asmenys nebus priskiriami prie bedarbių. Jiems bus teikiama kompleksinė pagalba, kuri padės sugrįžti į darbo rinką.
Tikslinės grupės siuntimas dalyvauti Programoje: savivaldybės ir (ar) NVO darbuotojai, seniūnijos, kurioje gyvena asmuo, seniūnas, šeimos atvejo vadybininkai, socialiniai darbuotojai nustatę, kad asmeniui tikslinga dalyvauti užimtumo didinimo programoje, nukreipia jį į Užimtumo tarnybą, arba Užimtumo tarnyba pati nustačiusi, kad asmeniui tikslinga dalyvauti Programoje, su asmeniu sudaro individualaus užimtumo veiklos planą, kaip numatyta Darbo rinkos paslaugų teikimo sąlygų ir tvarkos aprašo, patvirtinto Lietuvos Respublikos socialinės apsaugos ir darbo ministro 2017 m. liepos 21 d. įsakymu Nr. A1-394 „Dėl Darbo rinkos paslaugų teikimo sąlygų ir tvarkos aprašo patvirtinimo“, 34 punkte, kuriame numato dalyvavimą Programoje ir siunčia Programos 9.1 – 9.10. punktuose nurodytus asmenis pas Priemonių koordinatorių, o darbo rinkai besirengiančius asmenis – pas Atvejo vadybininką.
Programa finansuojama iš valstybės biudžeto specialių tikslinių dotacijų savivaldybių biudžetams lėšų ir iš Savivaldybės biudžeto lėšų
2021 m. surašymo duomenimis pagal pragyvenimo šaltinį didžiausia Švenčionių r. savivaldybės gyventojų dalis, t. y. 50,7 proc. (10 540 gyventojų) gyveno iš darbo užmokesčio. Bedarbio pašalpas gauna 1 516 (7,3 proc.) gyventojų. Pensijos ar kapitalo pajamas gauna 5 691 (t. y. 27,4 proc.) gyventojų, studento ar moksleivio stipendijas gauna 1 390 (6,7 proc.) gyventojų, darbo jėgai nepriklausymo išmokas gauna 1 167 (5,6 proc.) gyventojų, o savarankiškai dirba 487 (2,3 proc.) gyventojų  (R20).
Socialinė atskirtis siejama su įvairiomis priežastimis – žalingais įpročiais (socialinės rizikos grupės), sveikatos sutrikimais (neįgalieji) bei skurdu.
Pagal 2022 m. Švenčionių r. savivaldybės socialinių paslaugų planą, savivaldybėje 2021 m. buvo 63 socialinę atskirtį patiriančios šeimos, o jose augo 110 vaikų (abudu šie rodikliai smarkiai nukrito, palyginus su 2016 m.: 123 ir 243 atitinkamai) (R21). Pažymėtina, jog neįgalių asmenų Švenčionių rajono savivaldybėje yra 10,1 proc. Didžiausia dalis neįgaliųjų yra darbingo amžiaus (1 469 gyv.), pensinio amžiaus – 721, o vaikų – 85 (R22). Augantys neįgaliųjų asmenų kiekis suponuoja, jog išaugs pagalbos į namus, pervežimo bei namie budinčių personalo poreikis. Viena didžiausių socialinių paslaugų Švenčionių r. savivaldybėje bei visoje šalyje išlieka vaiko globa (rūpyba). 
Turimais duomenimis, pagrindinė globos (rūpybos) vaikams nustatymo priežastis išlieka – vaiko nepriežiūra, netinkamas auklėjimas. Dėl tėvų ligos ar kitų sveikatos problemų 2021 m. vaikams globa (rūpyba) buvo nustatyta 2 atvejais. Per 2021 m. nauji laikinosios globos (rūpybos) atvejai nustatyti 12 vaikų, nuolatinė globa nustatyta 3 vaikams (lyginant su 2019 m., abu šie rodikliai nukrito).
Šeima užima svarbiausią vietą vaiko socializacijos procese. Tai pagrindinė institucija, kurioje rengiamas žmogus pilnaverčiam gyvenimui visuomenėje, formuojamos jo dorinės nuostatos ir vertybės. Šeima yra vaiko gyvenimo pradžia, tačiau ne kiekvienas vaikas savo gyvenimą pradeda šeimoje. Dažniausiai likę be tėvų vaikai apgyvendinami pas artimus giminaičius, rečiau – pas svetimus asmenis ar budinčius globėjus, įvaikinimo atvejai dar retesni. 2021 m. buvo įvaikinti 2 vaikai, palyginimui 2020 m. buvo įvaikinti 0 vaikų, tuo tarpu 2017 m. – 2.
2021 m., Lietuvos statistikos departamento duomenimis policijoje buvo užregistruota 714 pranešimų dėl smurto artimoje aplinkoje (2020 m. – 740, 2019 m. – 716). Nors smurto artimoje aplinkoje sumažėjo, tačiau moterys vis dar dažniau patiria smurtą, tiriamuoju laikotarpiu apie 70 proc. smurto artimoje aplinkoje atveju, moterys būdavo nukentėjusioji pusė. 
Socialinės infrastruktūros gerinimui 2022 m. yra numatoma skirti 12,2 proc. savivaldybės biudžeto lėšų. 
Bendra ekonominė situacija
Remiantis 2021 m. duomenimis , Švenčionių rajono savivaldybėje daugiausiai žmonių dirbo pramonėje (34,1 proc. visų dirbančiųjų) (R23). Kita, didelė, dalis gyventojų dirbo prekyboje (13,3 proc. užimtųjų). Mažiausia dalis dirbančiųjų dirba finansų sektoriuje – 1,9 proc. (išsamesni duomenys apie dirbančiuosius įvairiuose sektoriuose yra pavaizduota 1.6.1 pav.) (R24).
Registruotų bedarbių ir darbingo amžiaus gyventojų santykis apibūdina nedarbo lygį nagrinėjamoje teritorijoje. Švenčionių r. savivaldybėje 2022 m. nedarbo lygis siekė 9,1 proc., didesnis nei Vilniaus apskrityje (8,9 proc.) ir šalyje (9,0 proc.) (R25). Palyginus su 2018 m. lygiu, nedarbo lygis Švenčionių rajone nukrito 0,7 proc. p. Lietuvoje augimas siekė 0,5 proc. p., o apskrityje 1,3 proc. p.(žr. 1.6.2. pav.). Taigi, Vilniaus apskrities augimas buvo sparčiausias iš visų nagrinėjamų teritorijų.
Kita svarbi statistika vertinant ekonomikos išsivystymą teritorijoje – laisvos darbo vietos. Laisvos darbo vietos parodo, kokia yra darbų pasiūla (t. y. keliose pozicijose, norintieji, galėtų įsidarbinti). Užimtumo tarnybos duomenimis, 2022 m. Švenčionių rajono savivaldybėje buvo 60,8 laisvos darbo vietos metų pabaigoje. Palyginimui, 2018 m. buvo 68,8 laisvos darbo vietos (t. y. 11,6 proc. mažėjimas) (R26). Mažėjimas suponuoja, jog savivaldybėje nesikuria nauji verslai, įmonės kurios sukurtu naujas laisvas darbo vietas. Skaičiuojant darbo pasiūlos 10 000 gyventojų rodiklį Švenčionių rajono savivaldybėje, 2022 m. jis buvo mažesnis nei šalies ar apskrities rodikliai (R27).
Švenčionių miesto VVG buvo įgyvendintas dviračių tako įrengimas. Šis projektas buvo vykdomas 2014-2020 m. Europos Sąjungos fondų investicijų veiksmų programa. Šio projektu buvo siekiama pagerinti dviratininkų susisiekimo sąlygas Švenčionių rajone, siekiant padidinti gyventojų mobilumą ir prisidėti prie aplinkos taršos mažinimo. Šio projekto bendra vertė – 466 865,06 Eur.
Švenčionių rajone buvo įgyvendintas bendruomeninių vaikų globos namų ir vaikų dienos centrų tinklo plėtros projektas. Šis projektas buvo vykdomas 2014-2020 m. Europos Sąjungos fondų investicijų veiksmų programa. Šiuo projektu buvo siekiama sukurti reikalingas sąlygas veiksmingam ir tvariam perėjimui nuo institucinės globos prie šeimoje ir bendruomenėje teikiamų paslaugų, Šio projekto bendra vertė – 198 756,16 Eur.
Pagal 2021-2027 m. Švenčionių rajono savivaldybės strateginį plėtros planą , savivaldybėje dominuoja smulkusis ir vidutinis verslas, kuris yra vienas svarbiausių šalies ekonomikos augimo veiksnių. Smulkaus ir vidutinio verslo sektoriuje Lietuvoje dirba didžioji dalis gyventojų. Šis sektorius reikšmingai veikia vietos ekonominę būklę, skatina inovacijas. 2020 m. pradžioje smulkaus ir vidutinio verslo įmonės Švenčionių r. sav. sudarė 99,6 proc. (šalyje – 99,5 proc.) visų veikiančių įmonių. 2020 m. pradžioje Švenčionių r. sav.  buvo tik viena didelė įmonė, turinti daugiau nei 1 000 darbuotojų.
2020 m. pradžioje absoliuti dauguma Švenčionių r. sav. veikiančių ūkio subjektų yra labai mažos įmonės (iki 9 darbuotojų), jos sudaro 82,8 proc. visų Švenčionių r. sav. veikiančių ūkio subjektų. Mažų įmonių (nuo 10 iki 49 darbuotojų) Švenčionių r. sav. buvo 13,1 proc., vidutinių įmonių (nuo 50 iki 249 darbuotojų) – 3,8 proc., didelių įmonių (1 000 ir daugiau darbuotojų) – 0,3 proc. Vertinant įmones pagal darbuotojų skaičių, išskiriama, jog 1-oje didelėje Švenčionių r. sav. įmonėje dirba beveik pusė visų darbuotojų (49,2 proc.).
Stambiausios įmonės Švenčionių r. sav. įmonės:
•	UAB „Intersurgical“ – tai pasaulinė plataus medicininių gaminių asortimento, skirto kvėpavimo takams, kūrėja, gamintoja ir tiekėja (2020 m. spalio mėn. duomenimis – 2 492 darbuotojai).
•	UAB „SK Design“ – baldų gamybos įmonė (2020 m. spalio mėn. duomenimis – 164 darbuotojai).
•	UAB „Švenčionių vaistažolės“ – vienas seniausių vaistažolių perdirbimo fabrikų Baltijos šalyse ir Europoje, veikiantis ir puoselėjantis tradicijas daugiau nei šimtą metų (2020 m. spalio mėn. duomenimis – 103 darbuotojai).
Švenčionių r. sav. 2020 m. pradžioje daugiausia veikiančių ūkio subjektų pagal ekonominės veiklos klasifikatorių buvo šiose srityse:
didmeninė ir mažmeninė prekyba bei variklinių transporto priemonių ir motociklų remonto veikla (19,0 proc., šalyje – 23,1 proc.);
•	apdirbamoji gamyba (10,4 proc., šalyje – 7,5 proc.);
•	statyba (8,6 proc., šalyje – 8,4 proc.);
•	žemės ūkis, miškininkystė ir žuvininkystė (7,0 proc., šalyje – 2,2 proc.);
•	transportas ir saugojimas (6,8 proc., šalyje – 8,0 proc.);
•	profesinė, mokslinė ir techninė veikla (6,2 proc., šalyje – 10,6 proc.);
•	švietimas (6,0 proc., šalyje – 3,7 proc.).
2022 m. duomenimis, Švenčionių rajono savivaldybėje buvo 86 ūkio subjektai, užsiimantys didmenine ir mažmenine prekyba, kai 2018 m. – 68 ūkio subjektai, taigi per 5 metus tokių ūkio subjektų skaičius padidėjo 26,5 proc.
Švenčionių rajone veikia 38 nevyriausybinės organizacijos (R29), didesnę pusę kurių gyvenviečių bendruomenės. Nemaža rajono NVO dalis veikia socialinės paramos ir sveikatingumo srityje, taip pat NVO aktyviai atstovauja profesinius interesus, užsiima kultūros veikla, buria gyventojus pagal pomėgius Rajone veikia jaunimo organizacijos (R30), kurių veikla daugiausiai susijusi su pilietinėmis ir kultūrinėmis iniciatyvomis.
2022 m. Švenčionių rajone veikė 11 bendrojo ugdymo įstaigų (R31): 4 gimnazijos, 2 lopšeliai darželiai, 3 meno mokyklos, 1 ugdymo ir turizmo centras bei švietimo pagalbos tarnyba. Mokyklose besimokančių  vaikų skaičius, nors ir neženkliai, tačiau mažėja: 2022-2023 m. m. mokyklose mokėsi 2 327 vaikai , o 2018-2019 m. m. – 2 483, taigi per šį laikotarpį mokinių sumažėjo 6,3 proc. (R32).
Neformalųjį švietimą rajone vykdo 3 mokyklos. 2022-2023 m. m. jose 2022-2023 m. m. mokinosi 65,2 proc. rajono mokinių, o 2018-2019 m. m. 73,1 proc. (t. y. 7,9 proc. p. sumažėjimas). 
Už socialinių paslaugų teikimą gyventojams atsakingas Švenčionių r. sav. Socialinės paramos skyrius. Savivaldybėje pagrindinė socialinių paslaugų įstaiga ura Švenčionių Socialinių paslaugų centras (R33).
Savivaldybės socialinių paslaugų įstaigų infrastruktūra yra patenkinama, pastatai atitinka higienos normas, saugumo ir technikos reikalavimus, patalpos pritaikytos neįgalių žmonių poreikiams. Šios įstaigos nuolat dalyvauja projektinėje veikloje ir ieško finansavimo galimybių įstaigų materialinei bazei gerinti.
Vienas iš kertinių aspektų didinantis globojamų asmenų įtrauktį bei visuomenės priėmimą yra perėjimas nuo institucinės globos prie šeimoje ir bendruomenėje teikiamų paslaugų. Siekiant užtikrinti sklandų perėjimą, Lietuvos Respublikos socialinės apsaugos ir darbo ministerija sudarė veiksmų planą - žemėlapį. Strateginis žemėlapio tikslas – parengti žmonių su negalia globos deinstitucionalizacijos strategiją, kurios pagrindu regionuose bus įgyvendinamas tolygus, tvarus ir žmogaus teisėmis grįstas perėjimas nuo institucinės globos prie šeimoje ir bendruomenėje teikiamų paslaugų.
Neįgaliųjų teisių konvencijos 19 straipsnyje „Savarankiškas gyvenimas ir įtrauktis į bendruomenę“ įtvirtinta, kad visi žmonės su negalia turi lygias teises gyventi savarankiškai ir būti įtraukti į bendruomenę, laisvai priimti sprendimus ir kontroliuoti savo gyvenimą. Konvencijos nuostatos apibrėžia ne tik žmonių su negalia teises, bet ir bendruomenės, plačiosios visuomenės ir valdžios institucijų atsakomybę sudaryti sąlygas šioms teisėms įgyvendinti. Tai, kad pati ES ratifikavo konvenciją, suteikė jai ypatingą vaidmenį užtikrinti, kad ES struktūrinė parama būtų naudojama žmonių su negalia globos deinstitucionalizacijai remti.
Higienos instituto sveikatos statistikos portale skelbiamais duomenimis, Švenčionių rajono savivaldybėje 2020 m. gyveno 358 darbingo amžiaus (18-64 m.) asmenys, sergantys bei turintys protinį atsilikimą ir psichologinės raidos sutrikimus (toliau - intelekto ir (ar) psichikos negalią turintys asmenys).
Ilgalaikės socialinės globos paslaugas, kurias finansuoja savivaldybė, socialinės globos namuose gauna 20 suaugusių (nuo 18 iki 64 m. amžiaus) asmenų, turinčių intelekto ir (ar) psichikos negalią, iš jų:
	Savivaldybės teritorijoje veikiančiose socialinės globos įstaigose – 16 asmenų, iš jų:
•	Strūnos socialinės globos namuose – 14 (iš jų, 7 su sunkia negalia);
•	Nijolės Genytės socialinės globos namuose – 2 (su sunkia negalia).
	 Kitose savivaldybėse veikiančiuose socialinės globos namuose – 4 asmenys, iš jų:
•	Aknystos socialinės globos namuose – 1;
•	Jasiuliškių socialinės globos namuose – 1;
•	Utenos socialinės globos namuose – 1;
•	Valakampių socialinės globos namuose – 1 (su sunkia negalia).
Savivaldybės administracija kartu su partneriais Nijolės Genytės socialinės globos namais ir Lietuvos sutrikusio intelekto žmonių globos bendrijos ,,Viltis“ Švenčionių skyriumi, įgyvendino projektą ,,Užimtumo paslaugų asmenims su proto ir (arba) psichikos  negalia plėtra Švenčionių rajono savivaldybėje“ (projekto kodas Nr. 08.1.1-CPVA-V-427-16-0003), finansuotą pagal 2014-2020 metų Europos Sąjungos fondų investicijų veiksmų programos 8 prioriteto „Socialinės įtraukties didinimas ir kova su skurdu“ įgyvendinimo priemonę Nr. 08.1.1-CPVA-V-427 „Institucinės globos pertvarka: investicijos į infrastruktūrą“, kurio rezultate suremontuotos ir pritaikytos neįgaliųjų reikmėms bei dienos užimtumo centro/socialinių dirbtuvių veiklai patalpos, esančios adresu Partizanų g. 4, Švenčionių m., Švenčionių r. sav. Įkurtame dienos užimtumo centre, socialinių dirbtuvių paslaugas gaus ne mažiau kaip 10 intelekto ir (ar) psichikos negalią turinčių asmenų, apsigyvenusių  naujai įkurtuose grupinio gyvenimo namuose bei bendruomenėje gyvenantys neįgalieji.
Apsaugoto būsto infrastruktūros poreikis.
Savivaldybėje AB paslaugą intelekto ir (ar) psichikos negaliesiems teikia VŠĮ Lietuvos sutrikusios psichikos žmonių globos bendrija, įgyvendindama Neįgaliųjų reikalų departamento vykdomą, Europos Sąjungos struktūrinių fondų ir Lietuvos Respublikos valstybės biudžeto lėšomis finansuojamą projektą „Nuo globos link galimybių: bendruomeninių paslaugų plėtra“ (projekto Nr. 08.4.1-ESFA-V-405-03-0001) ir Lietuvos psichikos negalios žmonių bendrija ,,Giedra“. Apsaugoto būsto paslauga suteikta 7 neįgaliesiems. Šiuo metu apsaugoto būsto paslauga teikiama 6 neįgaliesiems, iš jų, 2 – Švenčionėlių mieste ir 4 – Pabradės mieste (iš jų, 2 asmenims iš Nijolės Genytės socialinės globos namų). Švenčionėliuose AB paslaugą gaunantys neįgalieji apgyvendinti daugiabučiame, nuomojamame dviejų kambarių bute su patogumais, Pabradės mieste – daugiabučiame, trijų kambarių name su patogumais.
Atlikus anketinį tikslinės grupės asmenų apklausos tyrimą, iš 80 apklausoje dalyvavusių respondentų, norėtų gauti apsaugoto būsto paslaugą 1 neįgalusis. 
Pasibaigus projektui, siekiant užtikrinti teikiamų paslaugų tęstinumą ir patenkinti esamą bei naujai atsirandantį poreikį, reikalinga apsaugo būsto paslaugų infrastruktūros plėtra, įsigyjant ir įrengiant 2 ne mažiaus kaip dviejų kambarių būstus apsaugoto būsto paslaugai teikti.
Grupinio gyvenimo namų infrastruktūros poreikis.
Savivaldybėje Pabradės mieste veikia 4 vietų grupinio gyvenimo namai, kuriuose gyvena iš Nijolės Genytės socialinės globos namų persikėlę darbingo amžiaus asmenys. Savivaldybė savo pavaldumo grupinio gyvenimo namai, skirtų gyventi intelekto ir (ar) psichikos neįgaliesiems, neturi. Įgyvendinus projektą Nr. 08.1.1-CPVA-427-16-0009, Švenčionių mieste bus įkurti 10 vietų grupinio gyvenimo namai, kuriuose apsigyvens 7 Nijolės Genytės socialinės globos namų gyventojai ir 3 vietos bus skirtos bendruomenėje gyvenantiems intelekto ir (ar) psichikos neįgaliesiems. 
Tačiau savivaldybei skirtos 3 vietos grupinio gyvenimo namai nepatenkintų esamo tikslinės grupės ilgalaikės (trumpalaikės) socialinės globos poreikio. Tyrimo rezultatų duomenys parodė, kad apgyvendinimo paslaugų reikėtų 21 asmeniui, iš jų: šiuo metu apsaugoto būsto paslaugos reikėtų 1 asmeniui; Savarankiško gyvenimo namai – 7 asmenims (prireikus ateityje); Grupinio gyvenimo namai – 4 asmenims, iš jų, 2 asmenims (jei būtų galimybė, apsigyventų šiuo metu) ir 2 asmenims (prireikus ateityje); Socialinės globos įstaiga – 9 asmenims (prireikus ateityje). Be to, vidutiniškai per metus socialinės globos įstaigose apsigyvena po 2 darbingo amžiaus intelekto ir (ar) psichikos negalią turinčius asmenis, kurie, jei būtų galimybė,  norėtų apsigyventi grupinio gyvenimo namai.
Atsižvelgiant į apgyvendinimo paslaugų poreikį, savivaldybei reikėtų 1 grupinio gyvenimo namai. Kitose, ne savivaldybės pavaldumo socialinės globos įstaigose, skirtose gyventi intelekto ir (ar) psichikos negalią turintiems asmenims, šiuo metu gyvena 10 darbingo amžiaus sunkios negalios neturinčių asmenų, kurių socialinę globą finansuoja savivaldybė. Tuo atveju, jei savivaldybė turėtų galimybę pasiūlyti šiems neįgaliesiems apsigyventi grupinio gyvenimo namai, asmenims sutikus, jie galėtų persikelti gyventi į savivaldybės teritorijoje veikiančius grupinio gyvenimo namus, arčiau savo artimųjų. Tokiu atveju savivaldybėje reikėtų įsteigti dar vieną grupinio gyvenimo namą.
Švenčionių r. gyventojų kultūrinių ir laisvalaikio poreikių tenkinimo veiklą vykdo 3 Švenčionių miesto Švenčionėlių miesto bei Pabradės miesto kultūros centrai, turintys 9 skyrius. Švenčionių miesto kultūros centras administruoja 4 skyrius (Adutiškio, Stanislavavo, Strūnaičio bei Vidutinės), Švenčionėlių miesto kultūros centras prižiūri 3 skyrius (Kaltanėnų, Pašaminės bei Sarių) ir Pabradės kultūros centras turi 2 skyrius (Magūnų ir Pavoverės) (R34). 2022 m. Švenčionių rajono kultūros centruose ir jiems pavaldžiuose skyriuose veikė daugybė mėgėjų meno kolektyvų ir būrelių.
*Paveikslai pridedami 1 priede.</t>
  </si>
  <si>
    <r>
      <t xml:space="preserve">1.5.1. pav. </t>
    </r>
    <r>
      <rPr>
        <sz val="11"/>
        <color rgb="FF002060"/>
        <rFont val="Arial"/>
        <family val="2"/>
        <charset val="186"/>
      </rPr>
      <t>Gyventojų skaičius 2017–2022 m. pradžioje</t>
    </r>
  </si>
  <si>
    <t>Šaltinis: Lietuvos statistikos departamento duomenys, 2022</t>
  </si>
  <si>
    <r>
      <t xml:space="preserve">1.5.2. pav. </t>
    </r>
    <r>
      <rPr>
        <sz val="11"/>
        <color rgb="FF002060"/>
        <rFont val="Arial"/>
        <family val="2"/>
        <charset val="186"/>
      </rPr>
      <t>Gyventojai pagal amžiaus grupes (proc.)</t>
    </r>
  </si>
  <si>
    <t>Šaltinis: 2021 m. Gyventojų surašymo duomenys</t>
  </si>
  <si>
    <r>
      <t xml:space="preserve">1.6.1. pav. </t>
    </r>
    <r>
      <rPr>
        <sz val="12"/>
        <color rgb="FF002060"/>
        <rFont val="Arial"/>
        <family val="2"/>
        <charset val="186"/>
      </rPr>
      <t>Švenčionių r. savivaldybės darbuotojų pasiskirstymas pagal sektorius (proc.)</t>
    </r>
  </si>
  <si>
    <t>Šaltinis: 2021 m. Lietuvos gyventojų surašymas</t>
  </si>
  <si>
    <r>
      <t xml:space="preserve">1.6.2. pav. </t>
    </r>
    <r>
      <rPr>
        <sz val="11"/>
        <color rgb="FF002060"/>
        <rFont val="Arial"/>
        <family val="2"/>
        <charset val="186"/>
      </rPr>
      <t>Nedarbo lygis (proc.)</t>
    </r>
  </si>
  <si>
    <r>
      <t xml:space="preserve">1.6.3. pav. </t>
    </r>
    <r>
      <rPr>
        <sz val="12"/>
        <color rgb="FF002060"/>
        <rFont val="Arial"/>
        <family val="2"/>
        <charset val="186"/>
      </rPr>
      <t>Ūkio subjektai, tenkantys 10 tūkst. gyventojų</t>
    </r>
  </si>
  <si>
    <t xml:space="preserve">  2021 m. gyventojų ir būstų surašymo duomenys</t>
  </si>
  <si>
    <t>DĖL ŠVENČIONIŲ RAJONO SAVIVALDYBĖS 2023 METŲ UŽIMTUMO DIDINIMO PROGRAMOS PATVIRTINIMO PROJEKTAS</t>
  </si>
  <si>
    <t>DĖL ŠVENČIONIŲ RAJONO SAVIVALDYBĖS 2018-2024 METŲ STRATEGINIO PLĖTROS PLANO PATVIRTINIMO. (Priimtas 2021 m. vasario 25 d. Nr. T-78)</t>
  </si>
  <si>
    <r>
      <t>[</t>
    </r>
    <r>
      <rPr>
        <sz val="9"/>
        <color theme="1"/>
        <rFont val="Arial"/>
        <family val="2"/>
        <charset val="186"/>
      </rPr>
      <t>Švietimo valdymo informacinė sistema. Prieiga internete: http://svis.emokykla.lt/</t>
    </r>
  </si>
  <si>
    <t xml:space="preserve">Lietuvos Respublikos Žemės Ūkio Informacijos ir Kaimo Verslo Centro Statistika. Prieiga internete: https://www.vic.lt/statistine-informacija/ </t>
  </si>
  <si>
    <t>Nacionalinė Žemės Tarnyba Prie Žemės Ūkio Ministerijos. Valstybės Įmonė Valstybės žemės fondas. Lietuvos Respublikos Žemės Fondas 2022 m. Sausio 1 d.</t>
  </si>
  <si>
    <t>Švenčionių rajono socialinių paslaugų žemėlapis</t>
  </si>
  <si>
    <t>Švenčionių rajono savivaldybės duomenys</t>
  </si>
  <si>
    <t>3 steigėjai ir nariai:</t>
  </si>
  <si>
    <t>Švenčionių rajono savivaldybė</t>
  </si>
  <si>
    <t>Švenčionių krašto verslininkų asociacija</t>
  </si>
  <si>
    <t>Jėgos sporto šakų klubas „Grifas”</t>
  </si>
  <si>
    <r>
      <t xml:space="preserve">Švenčionių miesto VVG vietos plėtros strategija parengta įgyvendinant projektą "Švenčionių miesto vietos veiklos grupės 2023-2027 metų vietos plėtros strategijos rengimas", parengtą pagal 2022–2030 m. plėtros programos valdytojos Lietuvos Respublikos vidaus reikalų ministerijos Viešojo valdymo plėtros programos pažangos priemonės Nr. 01-004-08-04-01 „Didinti visuomenės įsitraukimą į vietos problemų sprendimą“ veiklą „Bendruomenės inicijuotos vietos plėtros metodo (BIVP) taikymas: parama vietos plėtros strategijų rengimui.
</t>
    </r>
    <r>
      <rPr>
        <b/>
        <sz val="12"/>
        <rFont val="Times New Roman"/>
        <family val="1"/>
        <charset val="186"/>
      </rPr>
      <t xml:space="preserve">Strategijos rengėjas: </t>
    </r>
    <r>
      <rPr>
        <sz val="12"/>
        <rFont val="Times New Roman"/>
        <family val="1"/>
        <charset val="186"/>
      </rPr>
      <t xml:space="preserve">Pavadinimas Asociacija „Švenčionių miesto vietos veiklos grupė“ 
</t>
    </r>
    <r>
      <rPr>
        <b/>
        <sz val="12"/>
        <rFont val="Times New Roman"/>
        <family val="1"/>
        <charset val="186"/>
      </rPr>
      <t>Teisinė forma:</t>
    </r>
    <r>
      <rPr>
        <sz val="12"/>
        <rFont val="Times New Roman"/>
        <family val="1"/>
        <charset val="186"/>
      </rPr>
      <t xml:space="preserve"> Asociacija 
</t>
    </r>
    <r>
      <rPr>
        <b/>
        <sz val="12"/>
        <rFont val="Times New Roman"/>
        <family val="1"/>
        <charset val="186"/>
      </rPr>
      <t xml:space="preserve">Juridinio asm. </t>
    </r>
    <r>
      <rPr>
        <sz val="12"/>
        <rFont val="Times New Roman"/>
        <family val="1"/>
        <charset val="186"/>
      </rPr>
      <t xml:space="preserve">kodas: 304075900 
</t>
    </r>
    <r>
      <rPr>
        <b/>
        <sz val="12"/>
        <rFont val="Times New Roman"/>
        <family val="1"/>
        <charset val="186"/>
      </rPr>
      <t>Įregistravimo data</t>
    </r>
    <r>
      <rPr>
        <sz val="12"/>
        <rFont val="Times New Roman"/>
        <family val="1"/>
        <charset val="186"/>
      </rPr>
      <t xml:space="preserve">: 2015 m. birželio 29 d. 
</t>
    </r>
    <r>
      <rPr>
        <b/>
        <sz val="12"/>
        <rFont val="Times New Roman"/>
        <family val="1"/>
        <charset val="186"/>
      </rPr>
      <t>Buveinės adresas:</t>
    </r>
    <r>
      <rPr>
        <sz val="12"/>
        <rFont val="Times New Roman"/>
        <family val="1"/>
        <charset val="186"/>
      </rPr>
      <t xml:space="preserve"> Vilniaus g. 19, LT-18116 Švenčionys 
</t>
    </r>
    <r>
      <rPr>
        <b/>
        <sz val="12"/>
        <rFont val="Times New Roman"/>
        <family val="1"/>
        <charset val="186"/>
      </rPr>
      <t xml:space="preserve">Pirmininkas: </t>
    </r>
    <r>
      <rPr>
        <sz val="12"/>
        <rFont val="Times New Roman"/>
        <family val="1"/>
        <charset val="186"/>
      </rPr>
      <t xml:space="preserve">Violeta Čepukova
Švenčionių miesto vietos veiklos grupė buvo įkurta horizontalios ir vertikalios partnerystės principu, apjungdama vientisą Švenčionių miesto teritoriją ir gyventojus, suvienydama valdžios, verslo ir nevyriausybinio sektoriaus atstovus spartesnei miesto plėtrai įgyvendinti. VVG nariai yra trijų sektorių atstovai: Švenčionių rajono savivaldybė, Švenčionių krašto verslininkų asociacija ir Jėgos sporto šakų klubas „Grifas“.
Formuojant Švenčionių miesto VVG buvo atsižvelgta į visus </t>
    </r>
    <r>
      <rPr>
        <b/>
        <sz val="12"/>
        <rFont val="Times New Roman"/>
        <family val="1"/>
        <charset val="186"/>
      </rPr>
      <t>bendruomenių inicijuotos vietos plėtros  principus</t>
    </r>
    <r>
      <rPr>
        <sz val="12"/>
        <rFont val="Times New Roman"/>
        <family val="1"/>
        <charset val="186"/>
      </rPr>
      <t xml:space="preserve">: 
1) skirtingų partnerių bendradarbiavimo arba partnerystės; 
2) iniciatyvos „iš apačios į viršų“ įgyvendinimo; 
3) teritorinio vientisumo; 
4) lygiavertiškumo; 
5) viešumo; 
6) įtraukimo ir skaidrumo. 
Pagrindiniai Švenčionių miesto VVG </t>
    </r>
    <r>
      <rPr>
        <b/>
        <sz val="12"/>
        <rFont val="Times New Roman"/>
        <family val="1"/>
        <charset val="186"/>
      </rPr>
      <t>veiklos tikslai</t>
    </r>
    <r>
      <rPr>
        <sz val="12"/>
        <rFont val="Times New Roman"/>
        <family val="1"/>
        <charset val="186"/>
      </rPr>
      <t xml:space="preserve">: 
- Pagerinti vietines įsidarbinimo galimybes ir didinti bendruomenių socialinę integraciją, išnaudojant vietos bendruomenių, verslo ir vietos valdžios ryšius;
- Inicijuoti veiklas, mažinančias socialinę atskirtį; 
- Vykdyti užimtumą skatinančias veiklas, siekiant padėti bedarbiams ir neaktyviems asmenims įgyti naujų įgūdžių įtraukiant juos į visuomeninę veiklą ir tarpininkaujant įsidarbinti; 
- Vystyti bendradarbiavimą su kitų miestų ir kaimo vietovių vietos veiklos grupėmis; 
- Organizuoti (vykdyti) neformalaus švietimo veiklas; 
- Organizuoti (vykdyti) kultūrines veiklas.
Pagrindinis Švenčionių miesto vietos plėtros strategijos </t>
    </r>
    <r>
      <rPr>
        <b/>
        <sz val="12"/>
        <rFont val="Times New Roman"/>
        <family val="1"/>
        <charset val="186"/>
      </rPr>
      <t xml:space="preserve">rengimo tikslas </t>
    </r>
    <r>
      <rPr>
        <sz val="12"/>
        <rFont val="Times New Roman"/>
        <family val="1"/>
        <charset val="186"/>
      </rPr>
      <t xml:space="preserve">– išanalizavus Švenčionių miesto vietos gyventojų, organizacijų ir įstaigų problema ir poreikius, spręsti gyventojams kylančias socialines bei ekonomines problemas. 
Bendruomenės inicijuota vietos plėtra – tai dalyvavimu grindžiamas požiūris į vystymąsi, kuris įtraukia bendruomenes į savo plėtros poreikius ir prioritetų bei veiksmų jiems spręsti nustatymą. BIVP taikymas gali lemti tvaraus vystymosi rezultatus, bendruomenių įgalinimą ir didesnę atsakomybę už vystymosi iniciatyvas. Švenčionių miesto vietos veiklos grupė parengta strategija siekia spręsti šias </t>
    </r>
    <r>
      <rPr>
        <b/>
        <sz val="12"/>
        <rFont val="Times New Roman"/>
        <family val="1"/>
        <charset val="186"/>
      </rPr>
      <t>problemos:</t>
    </r>
    <r>
      <rPr>
        <sz val="12"/>
        <rFont val="Times New Roman"/>
        <family val="1"/>
        <charset val="186"/>
      </rPr>
      <t xml:space="preserve"> 
1.	skurdo mažinimo ir bendruomenės įtraukimo į sprendimų priėmimą – parengta vietos plėtros strategija bus nustatomos ir šalinamos pagrindinės skurdo priežastys bendruomenėse. Įtraukdami bendruomenę į plėtros procesą, padėsime kurti tvarius sprendimus, atitinkančius bendruomenės poreikius ir prioritetus. 
2.	Taip pat su parengta vietos plėtros strategija spręsime sveikatos ir sveikos gyvensenos problemas. Sveika gyvensena yra glaudžiai susijusios temos, kadangi vietos plėtra gali turėti didelę įtaką gyventojų sveikatai ir gerovei. Bendruomenės gali inicijuoti vietos plėtrą, siekdamos pagerinti savo aplinką ir gyvenimo sąlygas. Tokia plėtra gali apimti įvairius projektus, pvz., sveikatinimo ir sveikatingumo erdves, socialinės infrastruktūros kūrimą, stovyklas ir užsiėmimus ir kt. Visi šie projektai gali turėti tiesioginės ar netiesioginės įtakos gyventojų sveikatai.
3.	Taip pat iškylančias švietimo problemas. Strategija bus siekiama pagerinti prieigą prie švietimo ir skatinti kokybiškus švietimo rezultatus. Įtraukiant bendruomenes į neformalių švietimo iniciatyvų kūrimą, užtikrinant, kad šios iniciatyvos būtų aktualios vietiniu mastu ir atitiktų bendruomenės poreikius. 
Vietos plėtros strategijų rengimas ir įgyvendinimas padeda pasiekti tvaraus vystymosi rezultatų ir padidinti bendruomenių atsakomybę už vystymosi iniciatyvas. 
Švenčionių mieste gyventojų socialinių paslaugų poreikius sąlygoja įvairūs veiksniai: gyventojų sveikatos problemos, socialinė rizika (suaugusių šeimos narių priklausomybės ligos, socialinių įgūdžių stoka, nedalyvavimas vaikų auklėjime bei ugdyme, vaikų mokyklos nelankymas, gaunamos valstybės paramos naudojimas ne šeimos ir vaikų interesams; psichologinis, fizinis, seksualinis smurtas; motyvacijos stoka), nedarbas, finansiniai sunkumai ir kt. Šių socialinių problemų susidarymą lemia gyventojų demografinė sudėtis, rajono ekonominis išsivystymas, didėjantis socialinių problemų turinčių asmenų skaičius. Kita didelė problema – migracija iš Švenčionių miesto, ypač jaunų žmonių. Nors Švenčionių miesto geografinė padėtis yra sąlyginai patogi verslui steigtis, tačiau didelė dalis miesto gyventojų, ypač jaunų, profesines arba aukštąsias mokyklas baigusių asmenų, taip pat kvalifikuotų specialistų migruoja į didžiuosiu miestus, ne tik dėl darbo pasiūlos, tačiau ir dėl kitų veiksnių, tokių kaip laisvalaikis, vaikų užimtumas ir panašiai. 
Siekdama spręsti esamas Švenčionių miesto socialinės atskirties ir ekonominės integracijos problemas, didinti socialinę įtrauktį ir vykdyti veiklas, skirtas skurdo mažinimui, į veiklas įtraukiant konkrečias tikslines grupes, Švenčionių miesto VVG parengė Švenčionių miesto VVG vietos plėtros strategiją. 
Siekiant sukurti efektyvią Vietos plėtros strategiją, buvo atlikta išsami vidinės ir išorinės aplinkos analizė, nustatytos stipriosios ir silpnosios miesto pusės, taip pat esamos galimybės ir grėsmės, iškelti aiškūs ir pamatuojami tikslai. Švenčionių miesto vietos plėtros strategija siekiama ne vien atskleisti tikslinių grupių problemas, bet ir stiprinti jos socialinius bei ekonominius pranašumus, pasinaudojant Švenčionių miesto gyventojų gebėjimais ir turimais vietos ištekliais. Taip pat Švenčionių miesto VVG vietos plėtros strategija padės išspręsti kitą labai svarbią miestui problemą, t. y. pritraukti daugiau jaunų žmonių gyventi Švenčionyse, čia kurti šeimas ir verslus. 
Veiklos sėkmė priklauso nuo to, kaip garbingai ir sąžiningai mes elgiamės vienas su kitu, kaip priimame priešingas nuomones ir pažiūras, kaip gerbiame kitų tikėjimą ir įsitikinimus. Veiklos sėkmė vadovaujasi principu, kad „nebūna kvailų idėjų, būna tik neatrastų sprendimo būdų“.
</t>
    </r>
  </si>
  <si>
    <r>
      <t xml:space="preserve">Švenčionyse 2022 m. gyveno 4 368 gyventojai, palyginimui 2017 m. gyveno 4 436 gyventojų (t. y . 1,5 proc. sumažėjimas) (R3). Švenčionių rajono savivaldybėje gyventojų mažėjimas vyko sparčiau – 8,5 proc. Vilniaus apskrityje, vienintelėje tirtoje teritorijoje, pastebimas gyventojų kiekio augimas: 2017 m. – 805 173 gyventojai, 2022 m. – 817 950 (t. y. 1,6 proc. augimas) Tuo tarpu, bendrai šalyje pastebimas gyventojų mažėjimas: 2017 m. – 2 847 904 gyventojai, 2022 m. – 2 805 998 gyventojai (t. y. 1,5 proc. mažėjimas). Verta atkreipti dėmesį, jog viena iš priežasčių, daranti įtaką neigiamiems demografiniams rodikliams, yra augantis mirtingumas, emigracija bei sumažėjęs gimstamumas (R4).
Švenčionių miesto VVG vietos plėtros strategija orientuota į šias </t>
    </r>
    <r>
      <rPr>
        <b/>
        <sz val="11"/>
        <color theme="1"/>
        <rFont val="Times New Roman"/>
        <family val="1"/>
        <charset val="186"/>
      </rPr>
      <t>tikslines grupes:</t>
    </r>
    <r>
      <rPr>
        <sz val="11"/>
        <color theme="1"/>
        <rFont val="Times New Roman"/>
        <family val="1"/>
        <charset val="186"/>
      </rPr>
      <t xml:space="preserve">
4.9. konkretaus uždavinio</t>
    </r>
    <r>
      <rPr>
        <sz val="11"/>
        <color rgb="FFC00000"/>
        <rFont val="Times New Roman"/>
        <family val="1"/>
        <charset val="186"/>
      </rPr>
      <t xml:space="preserve"> </t>
    </r>
    <r>
      <rPr>
        <b/>
        <sz val="11"/>
        <color rgb="FFFF0000"/>
        <rFont val="Times New Roman"/>
        <family val="1"/>
        <charset val="186"/>
      </rPr>
      <t>„Didinant</t>
    </r>
    <r>
      <rPr>
        <sz val="11"/>
        <color theme="1"/>
        <rFont val="Times New Roman"/>
        <family val="1"/>
        <charset val="186"/>
      </rPr>
      <t xml:space="preserve"> socialinę ir ekonominę marginalizuotų bendruomenių, migrantų ir nepalankias sąlygas turinčių grupių integraciją įgyvendinant integruotas priemones, įskaitant aprūpinimą būstu ir socialinių paslaugų teikimą“ tikslinė grupė:
1) gausios šeimos; 
2) neįgalūs asmenys;  asmenys, turintys intelekto ir (ar) psichikos negalią, jų šeimos (globėjai, rūpintojai); 
3) socialiai pažeidžiami, socialinę riziką (atskirtį) patiriantys asmenys (pvz., nusikaltimų aukos, benamiai, priklausomybėmis sergantys asmenys, grįžę iš įkalinimo įstaigų asmenys, mažiau galimybių turintys jaunuoliai ir kt.); 
4) asmenys, kuriems nustatytas socialinių paslaugų poreikis; 
5) migrantai, priklausantys pažeidžiamų asmenų grupėms; 
6) nepalankias sąlygas turintys vietos gyventojai; 
7) nepalankias sąlygas turintys vaikai, mokiniai, ikimokyklinio ir priešmokylinio amžiaus vaikai.
4.7. konkretaus uždavinio „Skatinti aktyvią įtrauktį, siekiant propaguoti lygias galimybes ir aktyvų dalyvavimą ir gerinti įsidarbinamumą“ tikslinė grupė:
1) socialiai pažeidžiami, socialinę riziką (atskirtį) patiriantys asmenys; 
2) asmenys, besiruošiantys išeiti ir išėję iš įkalinimo vietų; 
3) tautinės mažumos; 
4) mažiau galimybių turintis jaunimas; 
5) migrantai; 
6) apsaugos nuo smurto artimoje aplinkoje srityje dirbantys asmenys; 
7) smurtą patiriantys asmenys;                                                                                                                                                                         8) savivaldos, verslo, NVO ir žiniasklaidos atstovai; visuomenė;
9) organizacijos ir asmenys, dalyvaujantys įgyvendinant nacionalinį savanoriškos veiklos modelį.</t>
    </r>
  </si>
  <si>
    <t>VPS tikslo pagrindimas: Socialinė ir ekonominė plėtra yra dviejų svarbių aspektų, siejamų su visuomenės gerove ir progreso, sąveika. Socialinė plėtra susijusi su žmonių gyvenimo kokybės, gerovės ir socialinės padėties pagerinimu, o ekonominė plėtra siekiama užtikrinti tvarų ekonominį augimą ir išteklių efektyvų naudojimą.
Socialinė plėtra apima įvairius veiksmus ir politikos sritis, kurių tikslas yra skatinti socialinę teisingumą, lygybę, socialinę įtrauktį ir žmonių teises. Tai gali apimti švietimo ir mokymo programas, sveikatos priežiūros paslaugas, socialinę paramą pažeidžiamoms grupėms, aprūpinimą būstu ir infrastruktūra, kultūrinės veiklos skatinimą bei kitas iniciatyvas, kurios padeda užtikrinti visuomenės gerovę. Socialinė plėtra yra glaudžiai susijusi su socialine politika, kurios tikslas yra formuoti politines ir institucines priemones, skirtas pagerinti žmonių gyvenimo sąlygas ir užtikrinti socialinę gerovę.
Ekonominė plėtra yra susijusi su ekonomikos augimu, darbo vietų kūrimu, išteklių efektyvumu ir ekonominės veiklos plėtra. Tai apima investicijas, verslo veiklą, prekybą, inovacijas ir kitas ekonomikos veiklas, kurios skatina gamybos ir paslaugų sektorių augimą bei tvarų ekonominį progresą. Ekonomikos plėtra padeda kurti darbo vietas, didinti pragyvenimo lygį, skatina investicijas į infrastruktūrą ir technologijas, kurios daro įtaką visos visuomenės gerovei.
Socialinė ir ekonominė plėtra yra glaudžiai tarpusavyje susijusios. Ekonomikos augimas gali suteikti daugiau išteklių socialinės plėtros iniciatyvoms finansuoti, taip pat kurti darbo vietas ir pagerinti žmonių pragyvenimo lygį. Be to, socialinės priemonės ir politika gali padėti sumažinti socialinę nelygybę, skatinti lygybę ir teisingumą, kurie yra svarbūs ekonominei plėtrai ir stabilumui.
Atlikus Švenčionių miesto situacijos analizę, pasitarus su miesto gyventojais bei veikiančių įmonių, įstaigų ir organizacijų atstovais, manome, tokios plėtros procesus galima skatinti keliais būdais:
1.	Investuoti į neformalų švietimą, mokymą ir mokymąsi 
2.	Skatinti verslumą ir darbo vietų kūrimą
3.	Plėsti infrastruktūrą. Infrastruktūros plėtojimas yra labai svarbu socialinės atskirties mažinimo veiksnys                                                                                                                                                                                                          
4.	Skatinti socialinį teisingumą ir lygybę
VPS tikslas visiškai atitinka  Švenčionių miesto vystymosi poreikius ir galimybes, kurie buvo apibrėžti atliekant situacijos analizę (informacijos ir dokumentų analizę, el. paštu ir susitikimų metu pateiktų idėjų vertinimą).</t>
  </si>
  <si>
    <t xml:space="preserve">Skatinti verslumą ir darbo vietų kūrimą. Kiekviena nauja darbo vieta, kuri sukurta, padeda sumažinti nedarbą, didina gyventojų užimtumą ir taip prisideda prie socialinės ir ekonominės plėtros. Vietos plėtros strategija siekiame kurti ir plėtoti socialinio verslo iniciatyvas, tiek pačio verslo kūrimo ir vystymo, tiek remiant įvairias veiklos iniciatyvas, kurios skatina socialinį verslumo, ugdo įgūdžius ir motyvuoja imtis tokio verslo. Tai naujas dalykas ne tik Švenčionių miesto bendruomenėms ir verslo atstovams, bet ir visai Lietuvai. Tikimės, kad socialinis verslas nebus tik priemonė darbo vietų kūrimui, tačiau bus pagrindinė priemonė, daranti socialinį poveikį, t.y. socialinio verslo vystymas, jo rezultatai darys poveikį Švenčionių miesto pažeidžiamoms grupėms ir padės spręsti jų problemas ir (arba) prisidės prie jų problemų sprendimo, t.y. sukurti socialiniai verslai rūpinsis tiek socialine, tiek ekonomine miesto pažeidžiamų grupių gerove, įtraukiant juos į užimtumo veiklas, socialines iniciatyvas ir pan., arba tiesiog socialinio verslo vykdytojai uždirbtą pelną skirs jų pasirinktai socialinei problemai spręsti.                                                                                                             
	Plėsti infrastruktūrą. Infrastruktūros plėtojimas yra labai svarbu socialinės atskirties mažinimo veiksnys. Siekiant gerinti gyvenimo sąlygas ir mažinti socialinę atskirtį privalome užtikrinti, kad ji būtų prieinama visiems. 
Siekiant efektyviai spręsti numatytas problemas planuojama įgyvendinti šias priemones:
-Skatinti bendruomenės dalyvavimą ir įsitraukimą, skiriant dėmesį vietos gyventojų organizacijoms, verslui, nevyriausybinėms organizacijoms ir viešajai valdžiai. 
-Kūrybiškai planuoti miesto infrastruktūros plėtrą, atsižvelgiant į socialinius ir ekonominius veiksnius bei aplinkosaugos aspektus. 
-Skatinti visuomenės informuotumą ir sąmoningumą dėl socialinių, ekonominių ir aplinkosaugos klausimų.
Uždavinys atitinka visas numatytas Stiprybes ir Silpnybes, kadangi šiuo uždavinius bus siekiama tiek socialinės, tiek ekonominės naudos gyventojams. 
</t>
  </si>
  <si>
    <t xml:space="preserve">Uždavinys: Skatinti socialinių įmonių plėtrą ir investicijas į miesto ekonomiką.
Geresnis: Socialinės įmonės dažnai yra kūrybingos ir inovatyvios, siekdamos rasti naujus būdus spręsti socialines problemas. Investicijos į šias įmones gali skatinti naujų idėjų, programų ir projektų kūrimą, kurie gali turėti teigiamą poveikį miesto socialinei ir ekonominei plėtrai.
Blogesnė: Socialinės įmonės orientuotots daugiau į didesnę naudą sau nei  gyventojams. Dauguma socialinių įmonių turi socialines misijas, tačiau jų pelningumas (tuo pačiu gali būti ir nauda visuomenei) yra ribotas, taip pat ši alternatyva yra orientuota į mažesnę visuomenės dalį ir skirta daugiau asmenims ieškantiems darbo. Alternatyva orietuojais daugiau į ekonominę naudą nei į socialinį poveikį. </t>
  </si>
  <si>
    <t>Uždavinys: Socialinių iniciatyvų modernizavimas ir plėtra.
Geresnė:  Modernizuotos socialinės iniciatyvos gali padėti geriau panaudoti turimus išteklius ir resursus. Modernios iniciatyvos dažnai siekia didelio poveikio ir ilgalaikio tvarumo.  
Blogesnė: Socialinių iniciatyvų modernizavimas gali susidurti su sistemomis, kurios yra neprisitaikę prie pokyčių. Taip pat toks modernizavimas reikalauja organizacijos pokyčių iš vidaus, kad ne visada yra pasiekiama ir turi didelę riziką. Naujų technologijų arba inovacijų įvedimas gali būti sunkus procesas, ypač jei organizacijai trūksta techninių žinių arba išteklių.</t>
  </si>
  <si>
    <t>Miesto situacijos ir gyventojų poreikių analizė – vienas iš svarbiausių vietos plėtros strategijos rengimo etapų, todėl, siekdama išsiaiškinti vietos gyventojų požiūrį į miesto situaciją, sužinoti pagrindines problemas bei lūkesčius,  miesto VVG daug dėmesio skyrė miesto gyventojų ir organizacijų poreikiams ištirti. 
Miesto gyventojų poreikių išsiaiškinimas ne tik aktyvina miesto gyventojus, bet ir įtraukiant tikslinių grupių žmones, padeda priimti teisingus strateginius sprendimus. Šis vietos plėtros strategijos rengimo etapas yra vienas svarbiausių, kadangi gyventojų poreikių tyrimas ir tai, kiek aktyviai į šį procesą bus įtraukti vietos gyventojai ir organizacijos, didele dalimi nulemia vietos plėtros strategijos įgyvendinimo sėkmę.
Švenčionių miesto VVG stengėsi surinkti kuo daugiau ir platesnės informacijos apie miesto žmonių poreikius, identifikuoti tikslinių gyventojų grupių problemas. Tuo pačiu buvo siekiama, kad surinkta informacija galėtų atspindėti vietos plėtros strategijos tikslinės gyventojų grupės nuomones. Tuo tikslu 2023 m. sausio 25 d. Švenčionių miesto VVG surengė informacinį renginį- diskusiją. Renginio metu buvo aptarta vietos veiklos grupės veikla bei pristatytas naujasis 2021-2027 metų finansavimo periodas. 
Rengiant  vietos plėtros strategiją buvo vykdomi įvairūs informacijos rinkimo, poreikių tyrimo ir viešinimo metodai:
1.	konsultaciniai-informaciniai renginiai;
2.	tikslinių grupių idėjų anketa;
3.	Švenčionių rajono savivaldybės administracijos, biudžetinių ir kitų įstaigų apklausa;
4.	viešai prieinamos statistinės informacijos, rajono strateginių ir kitų dokumentų analizė;
5.	„Focus“ grupių organizavimas;
6.	Švenčionių miesto VVG vietos plėtros strategijos darbo grupės (Švenčionių miesto VVG valdybos) susirinkimai;
7.	galimų Švenčionių miesto VVG vietos plėtros strategijos uždavinių bei veiksmų pristatymo renginiai;
8.	strategijos pristatymas visuomenei, viešas aptarimas.
Švenčionių miesto situacijos analizė ir gyventojų poreikių tyrimas buvo atliekamas kompleksiškai ir nuosekliai, vykdant šiais etapais:
1. Viešinimas. Informacija apie bendruomenių inicijuojamą vietos plėtrą miestuose ir apie 2021-2027 m. Europos Sąjungos fondų investicijų veiksmų programos galimybes rengti ir įgyvendinti VVG vietos plėtros strategiją skelbiama Švenčionių  miesto VVG tinklapyje bei Švenčionių ų miesto VVG narės, Švenčionių rajono savivaldybės tinklapyje:
2. Tikslinių grupių idėjų anketa. Tai apklausa, kuri padėjo gauti kiekybinę informaciją ir kurio metu buvo siekiama išsiaiškinti esamą miesto socialinę-ekonominę situaciją bei gyventojų poreikius ir problemas. Buvo parengta idėjų anketa skirta Švenčionių miesto gyventojams, verslo subjektams, nevyriausybinio sektoriaus atstovams, savivaldos atstovams. Strategijos rengimo metu buvo gautos 22 projektinės idėjos, kuriose aprašomos mieste esančios problemos bei jų sprendimo būdai. 
3. Konsultaciniai-informaciniai renginiai, pristatantys bendruomenių inicijuotos vietos plėtros specifiką. 2023 m.  kovo  XXX d. buvo organizuotas vienas konsultacinis-informacinis renginys su tikslinėmis grupėmis. Renginių metu buvo pristatoma, kas tai yra bendruomenių inicijuota vietos plėtra, kodėl reikia rinktis ją, kokiu būdu ji įgyvendinama, kaip bendruomenių inicijuota vietos plėtra padeda spręsti visuomenės problemas. Taip pat buvo pristatoma kodėl verta įgyvendinti bendruomenių inicijuotą vietos plėtrą miestuose ir kaip tai daryti.
Renginių metu buvo informuojama, kad Švenčionių miesto VVG vietos plėtros strategija rengiama pagal 2021–2027 m. ES fondų investicijų programos du konkrečius uždavinius: 
Uždavinys 4.7 Skatinti aktyvią įtrauktį, siekiant propaguoti lygias galimybes ir aktyvų dalyvavimą ir gerinti įsidarbinamumą, ypač palankių sąlygų neturinčių grupių
Uždavinys 4.9. Skatinti marginalizuotų bendruomenių, mažas pajamas gaunančių namų ūkių ir nepalankioje padėtyje esančių grupių, įskaitant specialiųjų poreikių turinčius asmenis, socialinę ir ekonominę įtrauktį vykdant integruotus veiksmus, be kita ko, teikti aprūpinimą būstu ir socialines paslaugas (ERPF)
Renginių metu buvo išsamiai pristatyti ir paaiškinti Vietos plėtros strategijų rengimo taisyklių reikalavimai, pristatytos remtinos veiklos, galimi projektų vykdytojai,  VVG vietos plėtros strategijos tikslinės grupes  ir siektini rezultatai. Taip pat buvo pristatyta vietos plėtros strategijos rengimo eiga, vertinimo ir tvirtinimo etapai, taip pat Lietuvos Respublikos vidaus reikalų ministerijos ir VVG atsakomybės, įgyvendinant vietos plėtros strategiją.
Susitikimuose dalyvavo tikslinių grupių atstovai: bedarbių, neaktyvių Švenčionių miesto gyventojų, įskaitant jaunimą nuo 16 metų, socialinę atskirtį patiriančių šeimų atstovai. Siekiant kuo plačiau paskleisti informaciją apie rengiamą  vietos plėtros strategiją, į susitikimus taip pat buvo pakviesti ir juose dalyvavo verslo ir socialinių (NVO) partnerių 
4. Švenčionių savivaldybės administracijos, biudžetinių ir kitų įstaigų apklausa. Metodas, skirtas kiekybiniams duomenims ir informacijai gauti. Savivaldybės administracijos ir savivaldybės įstaigų buvo prašoma pateikti socialinę, demografinę statistinę informaciją apie Švenčionių miesto gyventojų. Gauti duomenys suteikė VVG patikimą informaciją apie padėtį mieste. Kadangi savivaldybė negali pateikti daug duomenų tik apie miesto gyventojus (dėl duomenų apsaugos, bei bendrų su rajonu sistemų) buvo remtasi Lietuvos statistikos departamento pateikiamais duomenimis bei socialinės apsaugos bei darbo ministerijos pateikiamais duomenimis. 
5. Viešai prieinamos statistinės informacijos, rajono strateginių ir kitų dokumentų analizė. Atliekant teritorijos, kuriai rengiama vietos plėtros strategija, analizę buvo naudojama viešai internete pateikiama statistinė informacija. VVG vietos plėtros strategijos dalyje pateikiamos nuorodos į naudotus informacijos šaltinius. 
6. Vietos plėtros strategijos darbo grupės susirinkimai. 
Susisteminus visą informaciją, buvo apibrėžti Švenčionių  miesto VVG vietos plėtros strategijos veiksmai, numatyti  Švenčionių miesto VVG vietos plėtros strategijos siektini rodikliai ir Švenčionių miesto VVG vietos plėtros strategijos lėšų poreikis. įvairi kiekybinė ir kokybinė informacija. Ši informacija buvo nuolat analizuojama ir sisteminama. 
7. Strategijos pristatymas 2 būdais; viešas pristatymas visuomenei, parengiant ir išspausdinant straipsnį vietinėje spaudoje ir atsiklausus gyventojų nuomonės miesto VVG nare esančios savivaldybės ir kitų miesto VVG narių (juridinių asmenų) interneto svetainėse
Ši dalis bus papildyta po tarybos posėdžio, viešo aptarimo ir pristatymo visuomenei. Po visuotinio narių susirinkimo pritarimo.</t>
  </si>
  <si>
    <t>ŠVENČIONIŲ MIESTO 2023-2027 M. VIETOS PLĖTROS STRATEGIJOS FINANSINIS VEIKSMŲ PLANAS</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</si>
</sst>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b/>
      <sz val="12"/>
      <color rgb="FF000000"/>
      <name val="Times New Roman"/>
      <family val="1"/>
      <charset val="186"/>
    </font>
    <font>
      <b/>
      <sz val="12"/>
      <color theme="1"/>
      <name val="Times New Roman"/>
      <family val="1"/>
      <charset val="186"/>
    </font>
    <font>
      <sz val="12"/>
      <color theme="1"/>
      <name val="Times New Roman"/>
      <family val="1"/>
      <charset val="186"/>
    </font>
    <font>
      <sz val="12"/>
      <name val="Times New Roman"/>
      <family val="1"/>
      <charset val="186"/>
    </font>
    <font>
      <sz val="10"/>
      <color theme="1"/>
      <name val="Times New Roman"/>
      <family val="1"/>
      <charset val="186"/>
    </font>
    <font>
      <sz val="11"/>
      <color theme="1"/>
      <name val="Times New Roman"/>
      <family val="1"/>
      <charset val="186"/>
    </font>
    <font>
      <b/>
      <sz val="11"/>
      <color rgb="FF000000"/>
      <name val="Times New Roman"/>
      <family val="1"/>
      <charset val="186"/>
    </font>
    <font>
      <i/>
      <sz val="11"/>
      <color theme="1"/>
      <name val="Times New Roman"/>
      <family val="1"/>
      <charset val="186"/>
    </font>
    <font>
      <b/>
      <sz val="11"/>
      <color theme="1"/>
      <name val="Times New Roman"/>
      <family val="1"/>
      <charset val="186"/>
    </font>
    <font>
      <sz val="11"/>
      <name val="Times New Roman"/>
      <family val="1"/>
      <charset val="186"/>
    </font>
    <font>
      <sz val="11"/>
      <name val="Calibri"/>
      <family val="2"/>
      <scheme val="minor"/>
    </font>
    <font>
      <b/>
      <sz val="11"/>
      <name val="Times New Roman"/>
      <family val="1"/>
      <charset val="186"/>
    </font>
    <font>
      <i/>
      <sz val="11"/>
      <name val="Times New Roman"/>
      <family val="1"/>
      <charset val="186"/>
    </font>
    <font>
      <b/>
      <sz val="12"/>
      <name val="Times New Roman"/>
      <family val="1"/>
      <charset val="186"/>
    </font>
    <font>
      <sz val="14"/>
      <color theme="1"/>
      <name val="Times New Roman"/>
      <family val="1"/>
      <charset val="186"/>
    </font>
    <font>
      <b/>
      <sz val="14"/>
      <color theme="1"/>
      <name val="Times New Roman"/>
      <family val="1"/>
      <charset val="186"/>
    </font>
    <font>
      <sz val="14"/>
      <name val="Times New Roman"/>
      <family val="1"/>
      <charset val="186"/>
    </font>
    <font>
      <b/>
      <sz val="14"/>
      <name val="Times New Roman"/>
      <family val="1"/>
      <charset val="186"/>
    </font>
    <font>
      <b/>
      <sz val="11"/>
      <color theme="1"/>
      <name val="Calibri"/>
      <family val="2"/>
      <charset val="186"/>
      <scheme val="minor"/>
    </font>
    <font>
      <sz val="11"/>
      <color rgb="FFFF0000"/>
      <name val="Times New Roman"/>
      <family val="1"/>
      <charset val="186"/>
    </font>
    <font>
      <sz val="11"/>
      <color theme="1"/>
      <name val="Arial"/>
      <family val="2"/>
      <charset val="186"/>
    </font>
    <font>
      <i/>
      <sz val="9"/>
      <color theme="1"/>
      <name val="Arial"/>
      <family val="2"/>
      <charset val="186"/>
    </font>
    <font>
      <sz val="11"/>
      <name val="Arial"/>
      <family val="2"/>
      <charset val="186"/>
    </font>
    <font>
      <sz val="11"/>
      <color theme="1"/>
      <name val="Time new roman"/>
      <charset val="186"/>
    </font>
    <font>
      <b/>
      <i/>
      <sz val="14"/>
      <name val="Times New Roman"/>
      <family val="1"/>
      <charset val="186"/>
    </font>
    <font>
      <i/>
      <sz val="14"/>
      <name val="Times New Roman"/>
      <family val="1"/>
      <charset val="186"/>
    </font>
    <font>
      <b/>
      <sz val="16"/>
      <color theme="1"/>
      <name val="Times New Roman"/>
      <family val="1"/>
      <charset val="186"/>
    </font>
    <font>
      <b/>
      <sz val="11"/>
      <color rgb="FF002060"/>
      <name val="Arial"/>
      <family val="2"/>
      <charset val="186"/>
    </font>
    <font>
      <sz val="11"/>
      <color rgb="FF002060"/>
      <name val="Arial"/>
      <family val="2"/>
      <charset val="186"/>
    </font>
    <font>
      <b/>
      <sz val="12"/>
      <color rgb="FF002060"/>
      <name val="Arial"/>
      <family val="2"/>
      <charset val="186"/>
    </font>
    <font>
      <sz val="12"/>
      <color rgb="FF002060"/>
      <name val="Arial"/>
      <family val="2"/>
      <charset val="186"/>
    </font>
    <font>
      <i/>
      <sz val="10"/>
      <color theme="1"/>
      <name val="Arial"/>
      <family val="2"/>
      <charset val="186"/>
    </font>
    <font>
      <sz val="9"/>
      <color theme="1"/>
      <name val="Arial"/>
      <family val="2"/>
      <charset val="186"/>
    </font>
    <font>
      <b/>
      <sz val="12"/>
      <color rgb="FF232323"/>
      <name val="Times New Roman"/>
      <family val="1"/>
      <charset val="186"/>
    </font>
    <font>
      <sz val="12"/>
      <color rgb="FF232323"/>
      <name val="Times New Roman"/>
      <family val="1"/>
      <charset val="186"/>
    </font>
    <font>
      <sz val="11"/>
      <color rgb="FFC00000"/>
      <name val="Times New Roman"/>
      <family val="1"/>
      <charset val="186"/>
    </font>
    <font>
      <b/>
      <sz val="11"/>
      <color rgb="FFFF0000"/>
      <name val="Times New Roman"/>
      <family val="1"/>
      <charset val="186"/>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335">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left" wrapText="1"/>
    </xf>
    <xf numFmtId="4" fontId="3" fillId="0" borderId="0" xfId="0" applyNumberFormat="1" applyFont="1"/>
    <xf numFmtId="0" fontId="3" fillId="3" borderId="8" xfId="0" applyFont="1" applyFill="1" applyBorder="1" applyAlignment="1" applyProtection="1">
      <alignment horizontal="left" wrapText="1"/>
      <protection locked="0"/>
    </xf>
    <xf numFmtId="0" fontId="3" fillId="3" borderId="8" xfId="0" applyFont="1" applyFill="1" applyBorder="1" applyProtection="1">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0" borderId="0" xfId="0" applyFont="1" applyProtection="1">
      <protection locked="0"/>
    </xf>
    <xf numFmtId="0" fontId="5" fillId="0" borderId="1" xfId="0" applyFont="1" applyBorder="1" applyAlignment="1">
      <alignment horizontal="left" wrapText="1"/>
    </xf>
    <xf numFmtId="4" fontId="3" fillId="0" borderId="1" xfId="0" applyNumberFormat="1" applyFont="1" applyBorder="1" applyAlignment="1">
      <alignment horizontal="left" wrapText="1"/>
    </xf>
    <xf numFmtId="0" fontId="5" fillId="0" borderId="11" xfId="0" applyFont="1" applyBorder="1" applyAlignment="1">
      <alignment horizontal="left" wrapText="1"/>
    </xf>
    <xf numFmtId="4" fontId="3" fillId="0" borderId="11" xfId="0" applyNumberFormat="1" applyFont="1" applyBorder="1" applyAlignment="1">
      <alignment horizontal="left" wrapText="1"/>
    </xf>
    <xf numFmtId="0" fontId="5" fillId="3" borderId="7" xfId="0" applyFont="1" applyFill="1" applyBorder="1" applyAlignment="1" applyProtection="1">
      <alignment horizontal="left" wrapText="1"/>
      <protection locked="0"/>
    </xf>
    <xf numFmtId="3" fontId="3" fillId="0" borderId="11" xfId="0" applyNumberFormat="1" applyFont="1" applyBorder="1" applyAlignment="1">
      <alignment horizontal="center" vertical="center" wrapText="1"/>
    </xf>
    <xf numFmtId="0" fontId="6" fillId="0" borderId="0" xfId="0" applyFont="1"/>
    <xf numFmtId="0" fontId="6" fillId="0" borderId="31" xfId="0" applyFont="1" applyBorder="1"/>
    <xf numFmtId="0" fontId="6" fillId="0" borderId="34" xfId="0" applyFont="1" applyBorder="1"/>
    <xf numFmtId="0" fontId="6" fillId="0" borderId="36" xfId="0" applyFont="1" applyBorder="1"/>
    <xf numFmtId="0" fontId="6" fillId="0" borderId="32" xfId="0" applyFont="1" applyBorder="1" applyAlignment="1">
      <alignment wrapText="1"/>
    </xf>
    <xf numFmtId="0" fontId="6" fillId="0" borderId="33" xfId="0" applyFont="1" applyBorder="1" applyAlignment="1">
      <alignment wrapText="1"/>
    </xf>
    <xf numFmtId="0" fontId="6" fillId="0" borderId="1" xfId="0" applyFont="1" applyBorder="1"/>
    <xf numFmtId="0" fontId="6" fillId="0" borderId="35" xfId="0" applyFont="1" applyBorder="1"/>
    <xf numFmtId="0" fontId="6" fillId="0" borderId="37" xfId="0" applyFont="1" applyBorder="1"/>
    <xf numFmtId="0" fontId="6" fillId="0" borderId="38" xfId="0" applyFont="1" applyBorder="1"/>
    <xf numFmtId="0" fontId="6" fillId="0" borderId="32" xfId="0" applyFont="1" applyBorder="1" applyAlignment="1">
      <alignment horizontal="center" vertical="center"/>
    </xf>
    <xf numFmtId="0" fontId="6" fillId="0" borderId="30" xfId="0" applyFont="1" applyBorder="1"/>
    <xf numFmtId="0" fontId="6" fillId="0" borderId="29" xfId="0" applyFont="1" applyBorder="1" applyAlignment="1">
      <alignment horizontal="center"/>
    </xf>
    <xf numFmtId="0" fontId="6" fillId="0" borderId="29" xfId="0" applyFont="1" applyBorder="1"/>
    <xf numFmtId="0" fontId="11" fillId="0" borderId="0" xfId="0" applyFont="1"/>
    <xf numFmtId="0" fontId="10" fillId="0" borderId="0" xfId="0" applyFont="1"/>
    <xf numFmtId="4" fontId="4" fillId="0" borderId="0" xfId="0" applyNumberFormat="1" applyFont="1"/>
    <xf numFmtId="4" fontId="17" fillId="0" borderId="11" xfId="0" applyNumberFormat="1" applyFont="1" applyBorder="1" applyAlignment="1">
      <alignment vertical="top" wrapText="1"/>
    </xf>
    <xf numFmtId="4" fontId="17" fillId="0" borderId="1" xfId="0" applyNumberFormat="1" applyFont="1" applyBorder="1" applyAlignment="1">
      <alignment vertical="top" wrapText="1"/>
    </xf>
    <xf numFmtId="4" fontId="17" fillId="0" borderId="10" xfId="0" applyNumberFormat="1" applyFont="1" applyBorder="1" applyAlignment="1">
      <alignment vertical="top" wrapText="1"/>
    </xf>
    <xf numFmtId="0" fontId="18" fillId="0" borderId="6" xfId="0" applyFont="1" applyBorder="1" applyAlignment="1">
      <alignment vertical="top" wrapText="1"/>
    </xf>
    <xf numFmtId="0" fontId="9" fillId="3" borderId="1" xfId="0" applyFont="1" applyFill="1" applyBorder="1"/>
    <xf numFmtId="0" fontId="6" fillId="0" borderId="34" xfId="0" applyFont="1" applyBorder="1" applyAlignment="1">
      <alignment vertical="top"/>
    </xf>
    <xf numFmtId="0" fontId="6" fillId="0" borderId="1" xfId="0" applyFont="1" applyBorder="1" applyAlignment="1">
      <alignment horizontal="center" vertical="top"/>
    </xf>
    <xf numFmtId="0" fontId="6" fillId="0" borderId="35" xfId="0" applyFont="1" applyBorder="1" applyAlignment="1">
      <alignment horizontal="center" vertical="top"/>
    </xf>
    <xf numFmtId="0" fontId="6" fillId="0" borderId="37" xfId="0" applyFont="1" applyBorder="1" applyAlignment="1">
      <alignment horizontal="center" vertical="top"/>
    </xf>
    <xf numFmtId="0" fontId="6" fillId="0" borderId="38" xfId="0" applyFont="1" applyBorder="1" applyAlignment="1">
      <alignment horizontal="center" vertical="top"/>
    </xf>
    <xf numFmtId="0" fontId="6" fillId="0" borderId="10" xfId="0" applyFont="1" applyBorder="1" applyAlignment="1">
      <alignment horizontal="center" vertical="top"/>
    </xf>
    <xf numFmtId="0" fontId="20" fillId="0" borderId="45" xfId="0" applyFont="1" applyBorder="1" applyAlignment="1">
      <alignment horizontal="center" vertical="top"/>
    </xf>
    <xf numFmtId="0" fontId="20" fillId="0" borderId="38" xfId="0" applyFont="1" applyBorder="1" applyAlignment="1">
      <alignment horizontal="center" vertical="top"/>
    </xf>
    <xf numFmtId="0" fontId="6" fillId="0" borderId="31" xfId="0" applyFont="1" applyBorder="1" applyAlignment="1">
      <alignment vertical="top"/>
    </xf>
    <xf numFmtId="0" fontId="21" fillId="0" borderId="0" xfId="0" applyFont="1"/>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xf numFmtId="0" fontId="16" fillId="3" borderId="13" xfId="0" applyFont="1" applyFill="1" applyBorder="1" applyAlignment="1">
      <alignment horizontal="center"/>
    </xf>
    <xf numFmtId="0" fontId="16" fillId="3" borderId="15" xfId="0" applyFont="1" applyFill="1" applyBorder="1" applyAlignment="1">
      <alignment horizontal="center"/>
    </xf>
    <xf numFmtId="0" fontId="16" fillId="3" borderId="0" xfId="0" applyFont="1" applyFill="1" applyAlignment="1">
      <alignment horizontal="center"/>
    </xf>
    <xf numFmtId="0" fontId="16" fillId="3" borderId="7" xfId="0" applyFont="1" applyFill="1" applyBorder="1" applyAlignment="1">
      <alignment horizontal="center"/>
    </xf>
    <xf numFmtId="0" fontId="16" fillId="3" borderId="8" xfId="0" applyFont="1" applyFill="1" applyBorder="1" applyAlignment="1">
      <alignment horizontal="center"/>
    </xf>
    <xf numFmtId="0" fontId="16" fillId="3" borderId="49" xfId="0" applyFont="1" applyFill="1" applyBorder="1" applyAlignment="1">
      <alignment horizontal="center"/>
    </xf>
    <xf numFmtId="0" fontId="16" fillId="4" borderId="6" xfId="0" applyFont="1" applyFill="1" applyBorder="1" applyAlignment="1">
      <alignment horizontal="center" wrapText="1"/>
    </xf>
    <xf numFmtId="0" fontId="15" fillId="5" borderId="42" xfId="0" applyFont="1" applyFill="1" applyBorder="1" applyAlignment="1">
      <alignment horizontal="left" wrapText="1"/>
    </xf>
    <xf numFmtId="0" fontId="15" fillId="5" borderId="25" xfId="0" applyFont="1" applyFill="1" applyBorder="1"/>
    <xf numFmtId="0" fontId="15" fillId="5" borderId="11" xfId="0" applyFont="1" applyFill="1" applyBorder="1"/>
    <xf numFmtId="4" fontId="15" fillId="5" borderId="11" xfId="0" applyNumberFormat="1" applyFont="1" applyFill="1" applyBorder="1" applyAlignment="1">
      <alignment horizontal="center" vertical="center"/>
    </xf>
    <xf numFmtId="4" fontId="15" fillId="5" borderId="24" xfId="0" applyNumberFormat="1" applyFont="1" applyFill="1" applyBorder="1" applyAlignment="1">
      <alignment horizontal="center" vertical="center"/>
    </xf>
    <xf numFmtId="4" fontId="16" fillId="5" borderId="50" xfId="0" applyNumberFormat="1" applyFont="1" applyFill="1" applyBorder="1"/>
    <xf numFmtId="0" fontId="15" fillId="5" borderId="43" xfId="0" applyFont="1" applyFill="1" applyBorder="1" applyAlignment="1">
      <alignment horizontal="left" wrapText="1"/>
    </xf>
    <xf numFmtId="0" fontId="15" fillId="5" borderId="27" xfId="0" applyFont="1" applyFill="1" applyBorder="1"/>
    <xf numFmtId="0" fontId="15" fillId="5" borderId="1" xfId="0" applyFont="1" applyFill="1" applyBorder="1"/>
    <xf numFmtId="4" fontId="15" fillId="5" borderId="1" xfId="0" applyNumberFormat="1" applyFont="1" applyFill="1" applyBorder="1" applyAlignment="1">
      <alignment horizontal="center" vertical="center"/>
    </xf>
    <xf numFmtId="4" fontId="15" fillId="5" borderId="26" xfId="0" applyNumberFormat="1" applyFont="1" applyFill="1" applyBorder="1" applyAlignment="1">
      <alignment horizontal="center" vertical="center"/>
    </xf>
    <xf numFmtId="4" fontId="16" fillId="5" borderId="43" xfId="0" applyNumberFormat="1" applyFont="1" applyFill="1" applyBorder="1"/>
    <xf numFmtId="0" fontId="15" fillId="5" borderId="44" xfId="0" applyFont="1" applyFill="1" applyBorder="1" applyAlignment="1">
      <alignment horizontal="left" wrapText="1"/>
    </xf>
    <xf numFmtId="0" fontId="15" fillId="5" borderId="51" xfId="0" applyFont="1" applyFill="1" applyBorder="1"/>
    <xf numFmtId="0" fontId="15" fillId="5" borderId="10" xfId="0" applyFont="1" applyFill="1" applyBorder="1"/>
    <xf numFmtId="4" fontId="15" fillId="5" borderId="10" xfId="0" applyNumberFormat="1" applyFont="1" applyFill="1" applyBorder="1" applyAlignment="1">
      <alignment horizontal="center" vertical="center"/>
    </xf>
    <xf numFmtId="4" fontId="15" fillId="5" borderId="3" xfId="0" applyNumberFormat="1" applyFont="1" applyFill="1" applyBorder="1" applyAlignment="1">
      <alignment horizontal="center" vertical="center"/>
    </xf>
    <xf numFmtId="0" fontId="16" fillId="5" borderId="6" xfId="0" applyFont="1" applyFill="1" applyBorder="1" applyAlignment="1">
      <alignment horizontal="left" wrapText="1"/>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xf>
    <xf numFmtId="4" fontId="16" fillId="5" borderId="8" xfId="0" applyNumberFormat="1" applyFont="1" applyFill="1" applyBorder="1" applyAlignment="1">
      <alignment horizontal="center" vertical="center"/>
    </xf>
    <xf numFmtId="4" fontId="16" fillId="5" borderId="49" xfId="0" applyNumberFormat="1" applyFont="1" applyFill="1" applyBorder="1" applyAlignment="1">
      <alignment horizontal="center" vertical="center"/>
    </xf>
    <xf numFmtId="4" fontId="16" fillId="5" borderId="6" xfId="0" applyNumberFormat="1" applyFont="1" applyFill="1" applyBorder="1" applyAlignment="1">
      <alignment horizontal="center" vertical="center"/>
    </xf>
    <xf numFmtId="0" fontId="15" fillId="2" borderId="42" xfId="0" applyFont="1" applyFill="1" applyBorder="1" applyAlignment="1">
      <alignment horizontal="left" wrapText="1"/>
    </xf>
    <xf numFmtId="0" fontId="15" fillId="2" borderId="52" xfId="0" applyFont="1" applyFill="1" applyBorder="1"/>
    <xf numFmtId="0" fontId="15" fillId="2" borderId="32" xfId="0" applyFont="1" applyFill="1" applyBorder="1"/>
    <xf numFmtId="4" fontId="15" fillId="2" borderId="32" xfId="0" applyNumberFormat="1" applyFont="1" applyFill="1" applyBorder="1"/>
    <xf numFmtId="0" fontId="15" fillId="2" borderId="48" xfId="0" applyFont="1" applyFill="1" applyBorder="1" applyAlignment="1">
      <alignment horizontal="left"/>
    </xf>
    <xf numFmtId="0" fontId="15" fillId="4" borderId="42" xfId="0" applyFont="1" applyFill="1" applyBorder="1"/>
    <xf numFmtId="0" fontId="15" fillId="2" borderId="43" xfId="0" applyFont="1" applyFill="1" applyBorder="1" applyAlignment="1">
      <alignment horizontal="left" wrapText="1"/>
    </xf>
    <xf numFmtId="0" fontId="15" fillId="2" borderId="27" xfId="0" applyFont="1" applyFill="1" applyBorder="1"/>
    <xf numFmtId="0" fontId="15" fillId="2" borderId="1" xfId="0" applyFont="1" applyFill="1" applyBorder="1"/>
    <xf numFmtId="4"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26" xfId="0" applyFont="1" applyFill="1" applyBorder="1" applyAlignment="1">
      <alignment horizontal="center" vertical="center"/>
    </xf>
    <xf numFmtId="4" fontId="15" fillId="4" borderId="43" xfId="0" applyNumberFormat="1" applyFont="1" applyFill="1" applyBorder="1" applyAlignment="1">
      <alignment horizontal="center" vertical="center"/>
    </xf>
    <xf numFmtId="0" fontId="15" fillId="2" borderId="44" xfId="0" applyFont="1" applyFill="1" applyBorder="1" applyAlignment="1">
      <alignment horizontal="left" wrapText="1"/>
    </xf>
    <xf numFmtId="0" fontId="15" fillId="2" borderId="51" xfId="0" applyFont="1" applyFill="1" applyBorder="1"/>
    <xf numFmtId="0" fontId="15" fillId="2" borderId="10" xfId="0" applyFont="1" applyFill="1" applyBorder="1"/>
    <xf numFmtId="0" fontId="15" fillId="2" borderId="10" xfId="0" applyFont="1" applyFill="1" applyBorder="1" applyAlignment="1">
      <alignment horizontal="left"/>
    </xf>
    <xf numFmtId="0" fontId="15" fillId="2" borderId="3" xfId="0" applyFont="1" applyFill="1" applyBorder="1" applyAlignment="1">
      <alignment horizontal="left"/>
    </xf>
    <xf numFmtId="0" fontId="16" fillId="2" borderId="6" xfId="0" applyFont="1" applyFill="1" applyBorder="1" applyAlignment="1">
      <alignment horizontal="left" wrapText="1"/>
    </xf>
    <xf numFmtId="0" fontId="16" fillId="2" borderId="46" xfId="0" applyFont="1" applyFill="1" applyBorder="1" applyAlignment="1">
      <alignment horizontal="left"/>
    </xf>
    <xf numFmtId="0" fontId="16" fillId="2" borderId="8" xfId="0" applyFont="1" applyFill="1" applyBorder="1" applyAlignment="1">
      <alignment horizontal="left"/>
    </xf>
    <xf numFmtId="4" fontId="16" fillId="2" borderId="8" xfId="0" applyNumberFormat="1" applyFont="1" applyFill="1" applyBorder="1" applyAlignment="1">
      <alignment horizontal="center" vertical="center"/>
    </xf>
    <xf numFmtId="0" fontId="16" fillId="2" borderId="8" xfId="0" applyFont="1" applyFill="1" applyBorder="1" applyAlignment="1">
      <alignment horizontal="center" vertical="center"/>
    </xf>
    <xf numFmtId="4" fontId="16" fillId="4" borderId="53" xfId="0" applyNumberFormat="1" applyFont="1" applyFill="1" applyBorder="1" applyAlignment="1">
      <alignment horizontal="center" vertical="center"/>
    </xf>
    <xf numFmtId="0" fontId="15" fillId="0" borderId="42" xfId="0" applyFont="1" applyBorder="1" applyAlignment="1">
      <alignment horizontal="left" vertical="top" wrapText="1"/>
    </xf>
    <xf numFmtId="4" fontId="17" fillId="0" borderId="52" xfId="0" applyNumberFormat="1" applyFont="1" applyBorder="1" applyAlignment="1">
      <alignment vertical="top" wrapText="1"/>
    </xf>
    <xf numFmtId="4" fontId="17" fillId="0" borderId="32" xfId="0" applyNumberFormat="1" applyFont="1" applyBorder="1" applyAlignment="1">
      <alignment vertical="top" wrapText="1"/>
    </xf>
    <xf numFmtId="4" fontId="17" fillId="0" borderId="32" xfId="0" applyNumberFormat="1" applyFont="1" applyBorder="1" applyAlignment="1">
      <alignment horizontal="center" vertical="center" wrapText="1"/>
    </xf>
    <xf numFmtId="4" fontId="17" fillId="0" borderId="48" xfId="0" applyNumberFormat="1" applyFont="1" applyBorder="1" applyAlignment="1">
      <alignment horizontal="center" vertical="center" wrapText="1"/>
    </xf>
    <xf numFmtId="4" fontId="17" fillId="4" borderId="42" xfId="0" applyNumberFormat="1" applyFont="1" applyFill="1" applyBorder="1" applyAlignment="1">
      <alignment horizontal="center" vertical="center" wrapText="1"/>
    </xf>
    <xf numFmtId="0" fontId="15" fillId="0" borderId="43" xfId="0" applyFont="1" applyBorder="1" applyAlignment="1">
      <alignment horizontal="left" vertical="top" wrapText="1"/>
    </xf>
    <xf numFmtId="4" fontId="17" fillId="0" borderId="27" xfId="0" applyNumberFormat="1" applyFont="1" applyBorder="1" applyAlignment="1">
      <alignment vertical="top" wrapText="1"/>
    </xf>
    <xf numFmtId="4" fontId="17" fillId="0" borderId="1" xfId="0" applyNumberFormat="1" applyFont="1" applyBorder="1" applyAlignment="1">
      <alignment horizontal="center" vertical="center" wrapText="1"/>
    </xf>
    <xf numFmtId="4" fontId="17" fillId="0" borderId="26" xfId="0" applyNumberFormat="1" applyFont="1" applyBorder="1" applyAlignment="1">
      <alignment horizontal="center" vertical="center" wrapText="1"/>
    </xf>
    <xf numFmtId="4" fontId="17" fillId="4" borderId="43" xfId="0" applyNumberFormat="1" applyFont="1" applyFill="1" applyBorder="1" applyAlignment="1">
      <alignment horizontal="center" vertical="center" wrapText="1"/>
    </xf>
    <xf numFmtId="0" fontId="15" fillId="0" borderId="44" xfId="0" applyFont="1" applyBorder="1" applyAlignment="1">
      <alignment horizontal="left" vertical="top" wrapText="1"/>
    </xf>
    <xf numFmtId="4" fontId="17" fillId="0" borderId="51" xfId="0" applyNumberFormat="1" applyFont="1" applyBorder="1" applyAlignment="1">
      <alignment vertical="top" wrapText="1"/>
    </xf>
    <xf numFmtId="4" fontId="17" fillId="0" borderId="10" xfId="0" applyNumberFormat="1" applyFont="1" applyBorder="1" applyAlignment="1">
      <alignment horizontal="center" vertical="top" wrapText="1"/>
    </xf>
    <xf numFmtId="4" fontId="17" fillId="0" borderId="3" xfId="0" applyNumberFormat="1" applyFont="1" applyBorder="1" applyAlignment="1">
      <alignment vertical="top" wrapText="1"/>
    </xf>
    <xf numFmtId="0" fontId="18" fillId="0" borderId="46" xfId="0" applyFont="1" applyBorder="1" applyAlignment="1">
      <alignment vertical="top" wrapText="1"/>
    </xf>
    <xf numFmtId="0" fontId="18" fillId="0" borderId="8" xfId="0" applyFont="1" applyBorder="1" applyAlignment="1">
      <alignment vertical="top" wrapText="1"/>
    </xf>
    <xf numFmtId="4" fontId="18" fillId="0" borderId="8" xfId="0" applyNumberFormat="1" applyFont="1" applyBorder="1" applyAlignment="1">
      <alignment horizontal="center" vertical="center" wrapText="1"/>
    </xf>
    <xf numFmtId="4" fontId="25" fillId="0" borderId="49" xfId="0" applyNumberFormat="1" applyFont="1" applyBorder="1" applyAlignment="1">
      <alignment horizontal="left" vertical="center" wrapText="1"/>
    </xf>
    <xf numFmtId="4" fontId="18" fillId="4" borderId="9" xfId="0" applyNumberFormat="1" applyFont="1" applyFill="1" applyBorder="1" applyAlignment="1">
      <alignment horizontal="center" vertical="center" wrapText="1"/>
    </xf>
    <xf numFmtId="4" fontId="15" fillId="2" borderId="25" xfId="0" applyNumberFormat="1" applyFont="1" applyFill="1" applyBorder="1"/>
    <xf numFmtId="4" fontId="15" fillId="2" borderId="11" xfId="0" applyNumberFormat="1" applyFont="1" applyFill="1" applyBorder="1"/>
    <xf numFmtId="4" fontId="15" fillId="2" borderId="24" xfId="0" applyNumberFormat="1" applyFont="1" applyFill="1" applyBorder="1" applyAlignment="1">
      <alignment horizontal="left"/>
    </xf>
    <xf numFmtId="4" fontId="15" fillId="4" borderId="42" xfId="0" applyNumberFormat="1" applyFont="1" applyFill="1" applyBorder="1"/>
    <xf numFmtId="4" fontId="15" fillId="2" borderId="27" xfId="0" applyNumberFormat="1" applyFont="1" applyFill="1" applyBorder="1"/>
    <xf numFmtId="4" fontId="15" fillId="2" borderId="1" xfId="0" applyNumberFormat="1" applyFont="1" applyFill="1" applyBorder="1"/>
    <xf numFmtId="4" fontId="15" fillId="2" borderId="26" xfId="0" applyNumberFormat="1" applyFont="1" applyFill="1" applyBorder="1" applyAlignment="1">
      <alignment horizontal="left"/>
    </xf>
    <xf numFmtId="0" fontId="15" fillId="4" borderId="43" xfId="0" applyFont="1" applyFill="1" applyBorder="1"/>
    <xf numFmtId="4" fontId="15" fillId="4" borderId="44" xfId="0" applyNumberFormat="1" applyFont="1" applyFill="1" applyBorder="1"/>
    <xf numFmtId="4" fontId="15" fillId="2" borderId="51" xfId="0" applyNumberFormat="1" applyFont="1" applyFill="1" applyBorder="1"/>
    <xf numFmtId="4" fontId="15" fillId="2" borderId="10" xfId="0" applyNumberFormat="1" applyFont="1" applyFill="1" applyBorder="1"/>
    <xf numFmtId="0" fontId="16" fillId="2" borderId="6" xfId="0"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4" borderId="6" xfId="0" applyNumberFormat="1" applyFont="1" applyFill="1" applyBorder="1" applyAlignment="1">
      <alignment horizontal="center" vertical="center"/>
    </xf>
    <xf numFmtId="0" fontId="15" fillId="0" borderId="50" xfId="0" applyFont="1" applyBorder="1" applyAlignment="1">
      <alignment horizontal="left" vertical="top" wrapText="1"/>
    </xf>
    <xf numFmtId="4" fontId="17" fillId="0" borderId="25" xfId="0" applyNumberFormat="1" applyFont="1" applyBorder="1" applyAlignment="1">
      <alignment vertical="top" wrapText="1"/>
    </xf>
    <xf numFmtId="4" fontId="17" fillId="0" borderId="11" xfId="0" applyNumberFormat="1" applyFont="1" applyBorder="1" applyAlignment="1">
      <alignment horizontal="center" vertical="center" wrapText="1"/>
    </xf>
    <xf numFmtId="4" fontId="17" fillId="0" borderId="24" xfId="0" applyNumberFormat="1" applyFont="1" applyBorder="1" applyAlignment="1">
      <alignment vertical="top" wrapText="1"/>
    </xf>
    <xf numFmtId="4" fontId="17" fillId="4" borderId="50" xfId="0" applyNumberFormat="1" applyFont="1" applyFill="1" applyBorder="1" applyAlignment="1">
      <alignment horizontal="center" vertical="center" wrapText="1"/>
    </xf>
    <xf numFmtId="4" fontId="17" fillId="4" borderId="44" xfId="0" applyNumberFormat="1" applyFont="1" applyFill="1" applyBorder="1" applyAlignment="1">
      <alignment horizontal="center" vertical="center" wrapText="1"/>
    </xf>
    <xf numFmtId="4" fontId="17" fillId="0" borderId="46" xfId="0" applyNumberFormat="1" applyFont="1" applyBorder="1" applyAlignment="1">
      <alignment vertical="top" wrapText="1"/>
    </xf>
    <xf numFmtId="4" fontId="17" fillId="0" borderId="8" xfId="0" applyNumberFormat="1" applyFont="1" applyBorder="1" applyAlignment="1">
      <alignment vertical="top" wrapText="1"/>
    </xf>
    <xf numFmtId="4" fontId="17" fillId="0" borderId="8" xfId="0" applyNumberFormat="1" applyFont="1" applyBorder="1" applyAlignment="1">
      <alignment horizontal="center" vertical="center" wrapText="1"/>
    </xf>
    <xf numFmtId="4" fontId="26" fillId="0" borderId="49" xfId="0" applyNumberFormat="1" applyFont="1" applyBorder="1" applyAlignment="1">
      <alignment horizontal="center" vertical="center" wrapText="1"/>
    </xf>
    <xf numFmtId="4" fontId="17" fillId="0" borderId="24" xfId="0" applyNumberFormat="1" applyFont="1" applyBorder="1" applyAlignment="1">
      <alignment horizontal="center" vertical="center" wrapText="1"/>
    </xf>
    <xf numFmtId="4" fontId="17" fillId="0" borderId="46" xfId="0" applyNumberFormat="1" applyFont="1" applyBorder="1" applyAlignment="1">
      <alignment vertical="center" wrapText="1"/>
    </xf>
    <xf numFmtId="4" fontId="17" fillId="0" borderId="8" xfId="0" applyNumberFormat="1" applyFont="1" applyBorder="1" applyAlignment="1">
      <alignment vertical="center" wrapText="1"/>
    </xf>
    <xf numFmtId="4" fontId="16" fillId="4" borderId="16" xfId="0" applyNumberFormat="1" applyFont="1" applyFill="1" applyBorder="1" applyAlignment="1">
      <alignment horizontal="center" vertical="center"/>
    </xf>
    <xf numFmtId="4" fontId="17" fillId="0" borderId="10"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4" fontId="26" fillId="0" borderId="14" xfId="0" applyNumberFormat="1" applyFont="1" applyBorder="1" applyAlignment="1">
      <alignment horizontal="center" vertical="center" wrapText="1"/>
    </xf>
    <xf numFmtId="0" fontId="27" fillId="0" borderId="0" xfId="0" applyFont="1"/>
    <xf numFmtId="0" fontId="5" fillId="3" borderId="54" xfId="0" applyFont="1" applyFill="1" applyBorder="1" applyAlignment="1" applyProtection="1">
      <alignment horizontal="left" wrapText="1"/>
      <protection locked="0"/>
    </xf>
    <xf numFmtId="0" fontId="3" fillId="3" borderId="55" xfId="0" applyFont="1" applyFill="1" applyBorder="1" applyAlignment="1" applyProtection="1">
      <alignment horizontal="left" wrapText="1"/>
      <protection locked="0"/>
    </xf>
    <xf numFmtId="0" fontId="2" fillId="0" borderId="1" xfId="0" applyFont="1" applyBorder="1"/>
    <xf numFmtId="4" fontId="15" fillId="2" borderId="10" xfId="0" applyNumberFormat="1" applyFont="1" applyFill="1" applyBorder="1" applyAlignment="1">
      <alignment horizontal="center" vertical="center"/>
    </xf>
    <xf numFmtId="2" fontId="15" fillId="0" borderId="0" xfId="0" applyNumberFormat="1" applyFont="1" applyAlignment="1">
      <alignment horizontal="center" vertical="center"/>
    </xf>
    <xf numFmtId="4" fontId="3" fillId="0" borderId="11" xfId="0" applyNumberFormat="1" applyFont="1" applyBorder="1" applyAlignment="1">
      <alignment horizontal="center" wrapText="1"/>
    </xf>
    <xf numFmtId="4" fontId="3" fillId="0" borderId="1" xfId="0" applyNumberFormat="1" applyFont="1" applyBorder="1" applyAlignment="1">
      <alignment horizontal="center" wrapText="1"/>
    </xf>
    <xf numFmtId="0" fontId="0" fillId="0" borderId="0" xfId="0" applyAlignment="1">
      <alignment wrapText="1"/>
    </xf>
    <xf numFmtId="0" fontId="20" fillId="0" borderId="35" xfId="0" applyFont="1" applyBorder="1" applyAlignment="1">
      <alignment horizontal="center" vertical="top"/>
    </xf>
    <xf numFmtId="0" fontId="16" fillId="2" borderId="16" xfId="0" applyFont="1" applyFill="1" applyBorder="1" applyAlignment="1">
      <alignment horizontal="left" wrapText="1"/>
    </xf>
    <xf numFmtId="4" fontId="16" fillId="4" borderId="20" xfId="0" applyNumberFormat="1" applyFont="1" applyFill="1" applyBorder="1" applyAlignment="1">
      <alignment horizontal="center" vertical="center"/>
    </xf>
    <xf numFmtId="0" fontId="16" fillId="6" borderId="22" xfId="0" applyFont="1" applyFill="1" applyBorder="1" applyAlignment="1">
      <alignment horizontal="left"/>
    </xf>
    <xf numFmtId="0" fontId="16" fillId="6" borderId="57" xfId="0" applyFont="1" applyFill="1" applyBorder="1" applyAlignment="1">
      <alignment horizontal="left"/>
    </xf>
    <xf numFmtId="4" fontId="16" fillId="6" borderId="57" xfId="0" applyNumberFormat="1" applyFont="1" applyFill="1" applyBorder="1" applyAlignment="1">
      <alignment horizontal="center" vertical="center"/>
    </xf>
    <xf numFmtId="0" fontId="16" fillId="6" borderId="57" xfId="0" applyFont="1" applyFill="1" applyBorder="1" applyAlignment="1">
      <alignment horizontal="center" vertical="center"/>
    </xf>
    <xf numFmtId="0" fontId="16" fillId="6" borderId="21" xfId="0" applyFont="1" applyFill="1" applyBorder="1" applyAlignment="1">
      <alignment horizontal="center" vertical="center"/>
    </xf>
    <xf numFmtId="4" fontId="15" fillId="6" borderId="57" xfId="0" applyNumberFormat="1" applyFont="1" applyFill="1" applyBorder="1" applyAlignment="1">
      <alignment horizontal="center" vertical="center"/>
    </xf>
    <xf numFmtId="4" fontId="18" fillId="4" borderId="43" xfId="0" applyNumberFormat="1" applyFont="1" applyFill="1" applyBorder="1" applyAlignment="1">
      <alignment horizontal="center" vertical="center" wrapText="1"/>
    </xf>
    <xf numFmtId="4" fontId="18" fillId="4" borderId="43" xfId="0" applyNumberFormat="1" applyFont="1" applyFill="1" applyBorder="1" applyAlignment="1">
      <alignment vertical="top" wrapText="1"/>
    </xf>
    <xf numFmtId="4" fontId="18" fillId="0" borderId="55" xfId="0" applyNumberFormat="1" applyFont="1" applyBorder="1" applyAlignment="1">
      <alignment horizontal="center" vertical="center" wrapText="1"/>
    </xf>
    <xf numFmtId="2" fontId="15" fillId="0" borderId="1" xfId="0" applyNumberFormat="1" applyFont="1" applyBorder="1" applyAlignment="1">
      <alignment horizontal="center" vertical="center"/>
    </xf>
    <xf numFmtId="0" fontId="0" fillId="0" borderId="0" xfId="0" applyAlignment="1"/>
    <xf numFmtId="0" fontId="21" fillId="0" borderId="0" xfId="0" applyFont="1" applyAlignment="1">
      <alignment horizontal="justify" vertical="center"/>
    </xf>
    <xf numFmtId="0" fontId="30" fillId="0" borderId="0" xfId="0" applyFont="1" applyAlignment="1">
      <alignment vertical="center"/>
    </xf>
    <xf numFmtId="0" fontId="12" fillId="0" borderId="0" xfId="0" applyFont="1" applyAlignment="1">
      <alignment horizont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4" fillId="0" borderId="19" xfId="0" applyFont="1" applyBorder="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center" wrapText="1"/>
    </xf>
    <xf numFmtId="0" fontId="10" fillId="0" borderId="21" xfId="0" applyFont="1" applyBorder="1" applyAlignment="1">
      <alignment horizontal="center" vertical="top" wrapText="1"/>
    </xf>
    <xf numFmtId="0" fontId="13" fillId="0" borderId="19" xfId="0" applyFont="1" applyBorder="1" applyAlignment="1">
      <alignment horizontal="center" vertical="top" wrapText="1"/>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13" fillId="0" borderId="0" xfId="0" applyFont="1" applyAlignment="1">
      <alignment horizontal="center" vertical="top" wrapText="1"/>
    </xf>
    <xf numFmtId="0" fontId="13" fillId="0" borderId="4" xfId="0" applyFont="1" applyBorder="1" applyAlignment="1">
      <alignment horizontal="center" vertical="top" wrapText="1"/>
    </xf>
    <xf numFmtId="0" fontId="13" fillId="0" borderId="24" xfId="0" applyFont="1" applyBorder="1" applyAlignment="1">
      <alignment horizontal="center" vertical="top" wrapText="1"/>
    </xf>
    <xf numFmtId="0" fontId="13" fillId="0" borderId="12" xfId="0" applyFont="1" applyBorder="1" applyAlignment="1">
      <alignment horizontal="center" vertical="top" wrapText="1"/>
    </xf>
    <xf numFmtId="0" fontId="13" fillId="0" borderId="25" xfId="0" applyFont="1" applyBorder="1" applyAlignment="1">
      <alignment horizontal="center" vertical="top" wrapText="1"/>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6" fillId="0" borderId="11" xfId="0" applyFont="1" applyBorder="1" applyAlignment="1">
      <alignment horizontal="left" vertical="top" wrapText="1"/>
    </xf>
    <xf numFmtId="0" fontId="6" fillId="0" borderId="1" xfId="0" applyFont="1" applyBorder="1" applyAlignment="1">
      <alignment horizontal="left" vertical="top" wrapText="1"/>
    </xf>
    <xf numFmtId="0" fontId="8" fillId="0" borderId="26" xfId="0" applyFont="1" applyBorder="1" applyAlignment="1">
      <alignment horizontal="center" vertical="top" wrapText="1"/>
    </xf>
    <xf numFmtId="0" fontId="8" fillId="0" borderId="2" xfId="0" applyFont="1" applyBorder="1" applyAlignment="1">
      <alignment horizontal="center" vertical="top" wrapText="1"/>
    </xf>
    <xf numFmtId="0" fontId="8" fillId="0" borderId="27" xfId="0" applyFont="1" applyBorder="1" applyAlignment="1">
      <alignment horizontal="center" vertical="top" wrapText="1"/>
    </xf>
    <xf numFmtId="0" fontId="7" fillId="2" borderId="28" xfId="0" applyFont="1" applyFill="1" applyBorder="1" applyAlignment="1">
      <alignment horizontal="center"/>
    </xf>
    <xf numFmtId="0" fontId="7" fillId="2" borderId="19" xfId="0" applyFont="1" applyFill="1" applyBorder="1" applyAlignment="1">
      <alignment horizontal="center"/>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1" xfId="0" applyFont="1" applyBorder="1" applyAlignment="1">
      <alignment horizontal="left" vertical="top"/>
    </xf>
    <xf numFmtId="0" fontId="6" fillId="0" borderId="35" xfId="0" applyFont="1" applyBorder="1" applyAlignment="1">
      <alignment horizontal="left" vertical="top"/>
    </xf>
    <xf numFmtId="0" fontId="7" fillId="2" borderId="39" xfId="0" applyFont="1" applyFill="1" applyBorder="1" applyAlignment="1">
      <alignment horizontal="center"/>
    </xf>
    <xf numFmtId="0" fontId="7" fillId="2" borderId="0" xfId="0" applyFont="1" applyFill="1" applyAlignment="1">
      <alignment horizontal="center"/>
    </xf>
    <xf numFmtId="0" fontId="7" fillId="2" borderId="20" xfId="0" applyFont="1" applyFill="1" applyBorder="1" applyAlignment="1">
      <alignment horizontal="center"/>
    </xf>
    <xf numFmtId="0" fontId="6" fillId="0" borderId="26" xfId="0" applyFont="1" applyBorder="1" applyAlignment="1">
      <alignment horizontal="left" vertical="top" wrapText="1"/>
    </xf>
    <xf numFmtId="0" fontId="6" fillId="0" borderId="2" xfId="0" applyFont="1" applyBorder="1" applyAlignment="1">
      <alignment horizontal="left" vertical="top" wrapText="1"/>
    </xf>
    <xf numFmtId="0" fontId="6" fillId="0" borderId="56" xfId="0" applyFont="1" applyBorder="1" applyAlignment="1">
      <alignment horizontal="left" vertical="top" wrapText="1"/>
    </xf>
    <xf numFmtId="0" fontId="6" fillId="0" borderId="2" xfId="0" applyFont="1" applyBorder="1" applyAlignment="1">
      <alignment horizontal="left" vertical="top"/>
    </xf>
    <xf numFmtId="0" fontId="6" fillId="0" borderId="56" xfId="0" applyFont="1" applyBorder="1" applyAlignment="1">
      <alignment horizontal="left" vertical="top"/>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3" fillId="0" borderId="21" xfId="0" applyFont="1" applyBorder="1" applyAlignment="1">
      <alignment horizontal="center" vertical="top" wrapText="1"/>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4" xfId="0" applyFont="1" applyBorder="1" applyAlignment="1">
      <alignment horizontal="center" vertical="top" wrapText="1"/>
    </xf>
    <xf numFmtId="0" fontId="3" fillId="0" borderId="24" xfId="0" applyFont="1" applyBorder="1" applyAlignment="1">
      <alignment horizontal="center" vertical="top" wrapText="1"/>
    </xf>
    <xf numFmtId="0" fontId="3" fillId="0" borderId="12" xfId="0" applyFont="1" applyBorder="1" applyAlignment="1">
      <alignment horizontal="center" vertical="top" wrapText="1"/>
    </xf>
    <xf numFmtId="0" fontId="3" fillId="0" borderId="25" xfId="0"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9" fillId="3" borderId="1" xfId="0" applyFont="1" applyFill="1" applyBorder="1" applyAlignment="1">
      <alignment horizontal="left"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2" borderId="46" xfId="0" applyFont="1" applyFill="1" applyBorder="1" applyAlignment="1">
      <alignment horizontal="center" wrapText="1"/>
    </xf>
    <xf numFmtId="0" fontId="9" fillId="0" borderId="32" xfId="0" applyFont="1" applyBorder="1" applyAlignment="1">
      <alignment horizontal="center" vertical="center"/>
    </xf>
    <xf numFmtId="0" fontId="0" fillId="0" borderId="2" xfId="0" applyBorder="1" applyAlignment="1">
      <alignment horizontal="left" vertical="top" wrapText="1"/>
    </xf>
    <xf numFmtId="0" fontId="0" fillId="0" borderId="27" xfId="0" applyBorder="1" applyAlignment="1">
      <alignment horizontal="left" vertical="top" wrapText="1"/>
    </xf>
    <xf numFmtId="0" fontId="6" fillId="0" borderId="37" xfId="0" applyFont="1" applyBorder="1" applyAlignment="1">
      <alignment horizontal="left" vertical="top" wrapText="1"/>
    </xf>
    <xf numFmtId="0" fontId="3" fillId="0" borderId="28" xfId="0" applyFont="1" applyBorder="1" applyAlignment="1">
      <alignment horizontal="justify" vertical="top" wrapText="1"/>
    </xf>
    <xf numFmtId="0" fontId="3" fillId="0" borderId="19" xfId="0" applyFont="1" applyBorder="1" applyAlignment="1">
      <alignment horizontal="justify" vertical="top" wrapText="1"/>
    </xf>
    <xf numFmtId="0" fontId="3" fillId="0" borderId="22" xfId="0" applyFont="1" applyBorder="1" applyAlignment="1">
      <alignment horizontal="justify" vertical="top" wrapText="1"/>
    </xf>
    <xf numFmtId="0" fontId="3" fillId="0" borderId="39" xfId="0" applyFont="1" applyBorder="1" applyAlignment="1">
      <alignment horizontal="justify" vertical="top" wrapText="1"/>
    </xf>
    <xf numFmtId="0" fontId="3" fillId="0" borderId="0" xfId="0" applyFont="1" applyAlignment="1">
      <alignment horizontal="justify" vertical="top" wrapText="1"/>
    </xf>
    <xf numFmtId="0" fontId="3" fillId="0" borderId="4" xfId="0" applyFont="1" applyBorder="1" applyAlignment="1">
      <alignment horizontal="justify" vertical="top" wrapText="1"/>
    </xf>
    <xf numFmtId="0" fontId="3" fillId="0" borderId="30" xfId="0" applyFont="1" applyBorder="1" applyAlignment="1">
      <alignment horizontal="justify" vertical="top" wrapText="1"/>
    </xf>
    <xf numFmtId="0" fontId="3" fillId="0" borderId="29" xfId="0" applyFont="1" applyBorder="1" applyAlignment="1">
      <alignment horizontal="justify" vertical="top" wrapText="1"/>
    </xf>
    <xf numFmtId="0" fontId="3" fillId="0" borderId="47" xfId="0" applyFont="1" applyBorder="1" applyAlignment="1">
      <alignment horizontal="justify" vertical="top" wrapText="1"/>
    </xf>
    <xf numFmtId="0" fontId="6" fillId="0" borderId="1" xfId="0" applyFont="1" applyBorder="1" applyAlignment="1">
      <alignment horizontal="center"/>
    </xf>
    <xf numFmtId="0" fontId="6" fillId="0" borderId="37" xfId="0" applyFont="1" applyBorder="1" applyAlignment="1">
      <alignment horizontal="center"/>
    </xf>
    <xf numFmtId="0" fontId="6" fillId="0" borderId="21" xfId="0" applyFont="1" applyBorder="1" applyAlignment="1">
      <alignment horizontal="center" vertical="top" wrapText="1"/>
    </xf>
    <xf numFmtId="0" fontId="6" fillId="0" borderId="19"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24" xfId="0" applyFont="1" applyBorder="1" applyAlignment="1">
      <alignment horizontal="center" vertical="top" wrapText="1"/>
    </xf>
    <xf numFmtId="0" fontId="6" fillId="0" borderId="12" xfId="0" applyFont="1" applyBorder="1" applyAlignment="1">
      <alignment horizontal="center" vertical="top" wrapText="1"/>
    </xf>
    <xf numFmtId="0" fontId="6" fillId="0" borderId="25" xfId="0" applyFont="1" applyBorder="1" applyAlignment="1">
      <alignment horizontal="center" vertical="top" wrapText="1"/>
    </xf>
    <xf numFmtId="0" fontId="9" fillId="0" borderId="32" xfId="0" applyFont="1" applyBorder="1" applyAlignment="1">
      <alignment horizontal="center"/>
    </xf>
    <xf numFmtId="0" fontId="6" fillId="0" borderId="1" xfId="0" applyFont="1" applyBorder="1" applyAlignment="1">
      <alignment horizontal="left" wrapText="1"/>
    </xf>
    <xf numFmtId="0" fontId="10" fillId="0" borderId="37" xfId="0" applyFont="1" applyBorder="1" applyAlignment="1">
      <alignment horizontal="left" wrapText="1"/>
    </xf>
    <xf numFmtId="0" fontId="9" fillId="2" borderId="15" xfId="0" applyFont="1" applyFill="1" applyBorder="1" applyAlignment="1">
      <alignment horizontal="center" wrapText="1"/>
    </xf>
    <xf numFmtId="0" fontId="4" fillId="0" borderId="28" xfId="0" applyFont="1" applyBorder="1" applyAlignment="1">
      <alignment horizontal="justify"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39" xfId="0" applyFont="1" applyBorder="1" applyAlignment="1">
      <alignment horizontal="justify" vertical="top" wrapText="1"/>
    </xf>
    <xf numFmtId="0" fontId="4" fillId="0" borderId="0" xfId="0" applyFont="1" applyAlignment="1">
      <alignment horizontal="justify" vertical="top" wrapText="1"/>
    </xf>
    <xf numFmtId="0" fontId="4" fillId="0" borderId="40" xfId="0" applyFont="1" applyBorder="1" applyAlignment="1">
      <alignment horizontal="justify" vertical="top" wrapText="1"/>
    </xf>
    <xf numFmtId="0" fontId="4" fillId="0" borderId="30" xfId="0" applyFont="1" applyBorder="1" applyAlignment="1">
      <alignment horizontal="justify" vertical="top" wrapText="1"/>
    </xf>
    <xf numFmtId="0" fontId="4" fillId="0" borderId="29" xfId="0" applyFont="1" applyBorder="1" applyAlignment="1">
      <alignment horizontal="justify" vertical="top" wrapText="1"/>
    </xf>
    <xf numFmtId="0" fontId="4" fillId="0" borderId="41" xfId="0" applyFont="1" applyBorder="1" applyAlignment="1">
      <alignment horizontal="justify" vertical="top" wrapText="1"/>
    </xf>
    <xf numFmtId="0" fontId="1" fillId="0" borderId="0" xfId="0" applyFont="1" applyAlignment="1">
      <alignment horizontal="center" wrapText="1"/>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 fillId="0" borderId="0" xfId="0" applyFont="1" applyAlignment="1">
      <alignment horizontal="center"/>
    </xf>
    <xf numFmtId="0" fontId="3" fillId="0" borderId="0" xfId="0" applyFont="1" applyAlignment="1">
      <alignment horizontal="right" vertical="top" wrapText="1"/>
    </xf>
    <xf numFmtId="0" fontId="3" fillId="0" borderId="0" xfId="0" applyFont="1" applyAlignment="1">
      <alignment horizontal="right" vertical="top"/>
    </xf>
    <xf numFmtId="0" fontId="3" fillId="0" borderId="0" xfId="0" applyFont="1" applyAlignment="1">
      <alignment horizontal="right"/>
    </xf>
    <xf numFmtId="0" fontId="16" fillId="4" borderId="13" xfId="0" applyFont="1" applyFill="1" applyBorder="1" applyAlignment="1">
      <alignment horizontal="center"/>
    </xf>
    <xf numFmtId="0" fontId="16" fillId="4" borderId="14" xfId="0" applyFont="1" applyFill="1" applyBorder="1" applyAlignment="1">
      <alignment horizontal="center"/>
    </xf>
    <xf numFmtId="0" fontId="16" fillId="4" borderId="29" xfId="0" applyFont="1" applyFill="1" applyBorder="1" applyAlignment="1">
      <alignment horizontal="center"/>
    </xf>
    <xf numFmtId="0" fontId="16" fillId="4" borderId="40" xfId="0" applyFont="1" applyFill="1" applyBorder="1" applyAlignment="1">
      <alignment horizontal="center"/>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16" fillId="3" borderId="13" xfId="0" applyFont="1" applyFill="1" applyBorder="1" applyAlignment="1">
      <alignment horizontal="center"/>
    </xf>
    <xf numFmtId="0" fontId="16" fillId="3" borderId="14" xfId="0" applyFont="1" applyFill="1" applyBorder="1" applyAlignment="1">
      <alignment horizontal="center"/>
    </xf>
    <xf numFmtId="0" fontId="16" fillId="3" borderId="19" xfId="0" applyFont="1" applyFill="1" applyBorder="1" applyAlignment="1">
      <alignment horizontal="center"/>
    </xf>
    <xf numFmtId="0" fontId="16" fillId="3" borderId="20" xfId="0" applyFont="1" applyFill="1" applyBorder="1" applyAlignment="1">
      <alignment horizontal="center"/>
    </xf>
    <xf numFmtId="0" fontId="17" fillId="2" borderId="16" xfId="0" applyFont="1" applyFill="1" applyBorder="1" applyAlignment="1">
      <alignment horizontal="center" vertical="center" wrapText="1"/>
    </xf>
    <xf numFmtId="0" fontId="17" fillId="0" borderId="19" xfId="0" applyFont="1" applyBorder="1" applyAlignment="1">
      <alignment horizontal="left" vertical="top" wrapText="1"/>
    </xf>
    <xf numFmtId="0" fontId="17" fillId="0" borderId="0" xfId="0" applyFont="1" applyAlignment="1">
      <alignment horizontal="left" vertical="top" wrapText="1"/>
    </xf>
    <xf numFmtId="0" fontId="17" fillId="0" borderId="29" xfId="0" applyFont="1" applyBorder="1" applyAlignment="1">
      <alignment horizontal="left" vertical="top" wrapText="1"/>
    </xf>
    <xf numFmtId="0" fontId="16" fillId="5" borderId="0" xfId="0" applyFont="1" applyFill="1" applyAlignment="1">
      <alignment horizontal="center" vertical="center"/>
    </xf>
    <xf numFmtId="0" fontId="19" fillId="5" borderId="0" xfId="0" applyFont="1" applyFill="1" applyAlignment="1">
      <alignment horizontal="center" vertical="center"/>
    </xf>
    <xf numFmtId="0" fontId="19" fillId="5" borderId="29" xfId="0" applyFont="1" applyFill="1" applyBorder="1" applyAlignment="1">
      <alignment horizontal="center" vertical="center"/>
    </xf>
    <xf numFmtId="0" fontId="16" fillId="5" borderId="16"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5" fillId="2" borderId="16"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6" fillId="2" borderId="19"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29" xfId="0" applyFont="1" applyFill="1" applyBorder="1" applyAlignment="1">
      <alignment horizontal="center" vertical="center" wrapText="1"/>
    </xf>
    <xf numFmtId="0" fontId="0" fillId="2" borderId="18" xfId="0" applyFill="1" applyBorder="1"/>
    <xf numFmtId="0" fontId="15" fillId="2" borderId="20" xfId="0" applyFont="1" applyFill="1" applyBorder="1" applyAlignment="1">
      <alignment horizontal="center" vertical="center" wrapText="1"/>
    </xf>
    <xf numFmtId="0" fontId="0" fillId="2" borderId="40" xfId="0" applyFill="1" applyBorder="1" applyAlignment="1">
      <alignment horizontal="center" vertical="center" wrapText="1"/>
    </xf>
    <xf numFmtId="0" fontId="0" fillId="2" borderId="29" xfId="0" applyFill="1" applyBorder="1"/>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1" xfId="0" applyFont="1" applyBorder="1" applyAlignment="1">
      <alignment horizontal="left" vertical="top"/>
    </xf>
    <xf numFmtId="0" fontId="32" fillId="0" borderId="0" xfId="0" applyFont="1" applyAlignment="1">
      <alignment horizontal="center" vertical="center"/>
    </xf>
    <xf numFmtId="0" fontId="22"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horizontal="center"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6" fillId="7" borderId="1" xfId="0" applyFont="1" applyFill="1" applyBorder="1" applyAlignment="1">
      <alignment horizontal="left" vertical="top"/>
    </xf>
    <xf numFmtId="0" fontId="6" fillId="7" borderId="35" xfId="0" applyFont="1" applyFill="1" applyBorder="1" applyAlignment="1">
      <alignment horizontal="left" vertical="top"/>
    </xf>
  </cellXfs>
  <cellStyles count="1">
    <cellStyle name="Įprasta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527276</xdr:colOff>
      <xdr:row>11</xdr:row>
      <xdr:rowOff>153078</xdr:rowOff>
    </xdr:from>
    <xdr:to>
      <xdr:col>7</xdr:col>
      <xdr:colOff>573359</xdr:colOff>
      <xdr:row>18</xdr:row>
      <xdr:rowOff>985881</xdr:rowOff>
    </xdr:to>
    <xdr:pic>
      <xdr:nvPicPr>
        <xdr:cNvPr id="3" name="Picture 2" descr="Map&#10;&#10;Description automatically generated">
          <a:extLst>
            <a:ext uri="{FF2B5EF4-FFF2-40B4-BE49-F238E27FC236}">
              <a16:creationId xmlns:a16="http://schemas.microsoft.com/office/drawing/2014/main" xmlns="" id="{D747FEA1-E9CD-F404-4B30-C8A89A753A30}"/>
            </a:ext>
          </a:extLst>
        </xdr:cNvPr>
        <xdr:cNvPicPr>
          <a:picLocks noChangeAspect="1"/>
        </xdr:cNvPicPr>
      </xdr:nvPicPr>
      <xdr:blipFill>
        <a:blip xmlns:r="http://schemas.openxmlformats.org/officeDocument/2006/relationships" r:embed="rId1"/>
        <a:stretch>
          <a:fillRect/>
        </a:stretch>
      </xdr:blipFill>
      <xdr:spPr>
        <a:xfrm>
          <a:off x="2287700" y="2398257"/>
          <a:ext cx="2393315" cy="2142490"/>
        </a:xfrm>
        <a:prstGeom prst="rect">
          <a:avLst/>
        </a:prstGeom>
      </xdr:spPr>
    </xdr:pic>
    <xdr:clientData/>
  </xdr:twoCellAnchor>
  <xdr:twoCellAnchor editAs="oneCell">
    <xdr:from>
      <xdr:col>0</xdr:col>
      <xdr:colOff>357187</xdr:colOff>
      <xdr:row>26</xdr:row>
      <xdr:rowOff>170090</xdr:rowOff>
    </xdr:from>
    <xdr:to>
      <xdr:col>11</xdr:col>
      <xdr:colOff>144349</xdr:colOff>
      <xdr:row>33</xdr:row>
      <xdr:rowOff>884147</xdr:rowOff>
    </xdr:to>
    <xdr:pic>
      <xdr:nvPicPr>
        <xdr:cNvPr id="2" name="Picture 1" descr="Diagram&#10;&#10;Description automatically generated">
          <a:extLst>
            <a:ext uri="{FF2B5EF4-FFF2-40B4-BE49-F238E27FC236}">
              <a16:creationId xmlns:a16="http://schemas.microsoft.com/office/drawing/2014/main" xmlns="" id="{910EC8E0-1040-C293-41B3-51DDD1D222B7}"/>
            </a:ext>
          </a:extLst>
        </xdr:cNvPr>
        <xdr:cNvPicPr>
          <a:picLocks noChangeAspect="1"/>
        </xdr:cNvPicPr>
      </xdr:nvPicPr>
      <xdr:blipFill>
        <a:blip xmlns:r="http://schemas.openxmlformats.org/officeDocument/2006/relationships" r:embed="rId2"/>
        <a:stretch>
          <a:fillRect/>
        </a:stretch>
      </xdr:blipFill>
      <xdr:spPr>
        <a:xfrm>
          <a:off x="357187" y="7322344"/>
          <a:ext cx="6242050" cy="2023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146050</xdr:colOff>
      <xdr:row>11</xdr:row>
      <xdr:rowOff>118745</xdr:rowOff>
    </xdr:to>
    <xdr:pic>
      <xdr:nvPicPr>
        <xdr:cNvPr id="11" name="Picture 10" descr="Diagram&#10;&#10;Description automatically generated">
          <a:extLst>
            <a:ext uri="{FF2B5EF4-FFF2-40B4-BE49-F238E27FC236}">
              <a16:creationId xmlns:a16="http://schemas.microsoft.com/office/drawing/2014/main" xmlns="" id="{12A2DEB6-D3A7-6E10-3824-7A8D6FD085B8}"/>
            </a:ext>
          </a:extLst>
        </xdr:cNvPr>
        <xdr:cNvPicPr>
          <a:picLocks noChangeAspect="1"/>
        </xdr:cNvPicPr>
      </xdr:nvPicPr>
      <xdr:blipFill>
        <a:blip xmlns:r="http://schemas.openxmlformats.org/officeDocument/2006/relationships" r:embed="rId1"/>
        <a:stretch>
          <a:fillRect/>
        </a:stretch>
      </xdr:blipFill>
      <xdr:spPr>
        <a:xfrm>
          <a:off x="609600" y="190500"/>
          <a:ext cx="6242050" cy="2023745"/>
        </a:xfrm>
        <a:prstGeom prst="rect">
          <a:avLst/>
        </a:prstGeom>
      </xdr:spPr>
    </xdr:pic>
    <xdr:clientData/>
  </xdr:twoCellAnchor>
  <xdr:twoCellAnchor editAs="oneCell">
    <xdr:from>
      <xdr:col>3</xdr:col>
      <xdr:colOff>47625</xdr:colOff>
      <xdr:row>16</xdr:row>
      <xdr:rowOff>28575</xdr:rowOff>
    </xdr:from>
    <xdr:to>
      <xdr:col>10</xdr:col>
      <xdr:colOff>95250</xdr:colOff>
      <xdr:row>32</xdr:row>
      <xdr:rowOff>20955</xdr:rowOff>
    </xdr:to>
    <xdr:pic>
      <xdr:nvPicPr>
        <xdr:cNvPr id="12" name="Picture 11" descr="Chart, pie chart&#10;&#10;Description automatically generated">
          <a:extLst>
            <a:ext uri="{FF2B5EF4-FFF2-40B4-BE49-F238E27FC236}">
              <a16:creationId xmlns:a16="http://schemas.microsoft.com/office/drawing/2014/main" xmlns="" id="{18C4F12E-85BF-C275-4755-44ED0B0DFC8B}"/>
            </a:ext>
          </a:extLst>
        </xdr:cNvPr>
        <xdr:cNvPicPr>
          <a:picLocks noChangeAspect="1"/>
        </xdr:cNvPicPr>
      </xdr:nvPicPr>
      <xdr:blipFill>
        <a:blip xmlns:r="http://schemas.openxmlformats.org/officeDocument/2006/relationships" r:embed="rId2"/>
        <a:stretch>
          <a:fillRect/>
        </a:stretch>
      </xdr:blipFill>
      <xdr:spPr>
        <a:xfrm>
          <a:off x="1876425" y="3076575"/>
          <a:ext cx="4314825" cy="3040380"/>
        </a:xfrm>
        <a:prstGeom prst="rect">
          <a:avLst/>
        </a:prstGeom>
      </xdr:spPr>
    </xdr:pic>
    <xdr:clientData/>
  </xdr:twoCellAnchor>
  <xdr:twoCellAnchor editAs="oneCell">
    <xdr:from>
      <xdr:col>1</xdr:col>
      <xdr:colOff>600075</xdr:colOff>
      <xdr:row>36</xdr:row>
      <xdr:rowOff>123825</xdr:rowOff>
    </xdr:from>
    <xdr:to>
      <xdr:col>9</xdr:col>
      <xdr:colOff>82550</xdr:colOff>
      <xdr:row>51</xdr:row>
      <xdr:rowOff>144145</xdr:rowOff>
    </xdr:to>
    <xdr:pic>
      <xdr:nvPicPr>
        <xdr:cNvPr id="14" name="Picture 13" descr="Chart, pie chart&#10;&#10;Description automatically generated">
          <a:extLst>
            <a:ext uri="{FF2B5EF4-FFF2-40B4-BE49-F238E27FC236}">
              <a16:creationId xmlns:a16="http://schemas.microsoft.com/office/drawing/2014/main" xmlns="" id="{6DF2E9A3-E166-546E-002A-3CC579B992FA}"/>
            </a:ext>
          </a:extLst>
        </xdr:cNvPr>
        <xdr:cNvPicPr>
          <a:picLocks noChangeAspect="1"/>
        </xdr:cNvPicPr>
      </xdr:nvPicPr>
      <xdr:blipFill>
        <a:blip xmlns:r="http://schemas.openxmlformats.org/officeDocument/2006/relationships" r:embed="rId3"/>
        <a:stretch>
          <a:fillRect/>
        </a:stretch>
      </xdr:blipFill>
      <xdr:spPr>
        <a:xfrm>
          <a:off x="1209675" y="6981825"/>
          <a:ext cx="4359275" cy="2877820"/>
        </a:xfrm>
        <a:prstGeom prst="rect">
          <a:avLst/>
        </a:prstGeom>
      </xdr:spPr>
    </xdr:pic>
    <xdr:clientData/>
  </xdr:twoCellAnchor>
  <xdr:twoCellAnchor editAs="oneCell">
    <xdr:from>
      <xdr:col>2</xdr:col>
      <xdr:colOff>0</xdr:colOff>
      <xdr:row>56</xdr:row>
      <xdr:rowOff>0</xdr:rowOff>
    </xdr:from>
    <xdr:to>
      <xdr:col>8</xdr:col>
      <xdr:colOff>510540</xdr:colOff>
      <xdr:row>71</xdr:row>
      <xdr:rowOff>95885</xdr:rowOff>
    </xdr:to>
    <xdr:pic>
      <xdr:nvPicPr>
        <xdr:cNvPr id="15" name="Picture 14" descr="Chart, bar chart&#10;&#10;Description automatically generated">
          <a:extLst>
            <a:ext uri="{FF2B5EF4-FFF2-40B4-BE49-F238E27FC236}">
              <a16:creationId xmlns:a16="http://schemas.microsoft.com/office/drawing/2014/main" xmlns="" id="{E3A914C1-5F28-9FF4-F76D-AFF2A9EF3DFF}"/>
            </a:ext>
          </a:extLst>
        </xdr:cNvPr>
        <xdr:cNvPicPr>
          <a:picLocks noChangeAspect="1"/>
        </xdr:cNvPicPr>
      </xdr:nvPicPr>
      <xdr:blipFill>
        <a:blip xmlns:r="http://schemas.openxmlformats.org/officeDocument/2006/relationships" r:embed="rId4"/>
        <a:stretch>
          <a:fillRect/>
        </a:stretch>
      </xdr:blipFill>
      <xdr:spPr>
        <a:xfrm>
          <a:off x="1219200" y="10677525"/>
          <a:ext cx="4168140" cy="2953385"/>
        </a:xfrm>
        <a:prstGeom prst="rect">
          <a:avLst/>
        </a:prstGeom>
      </xdr:spPr>
    </xdr:pic>
    <xdr:clientData/>
  </xdr:twoCellAnchor>
  <xdr:twoCellAnchor editAs="oneCell">
    <xdr:from>
      <xdr:col>1</xdr:col>
      <xdr:colOff>133350</xdr:colOff>
      <xdr:row>75</xdr:row>
      <xdr:rowOff>19050</xdr:rowOff>
    </xdr:from>
    <xdr:to>
      <xdr:col>9</xdr:col>
      <xdr:colOff>239395</xdr:colOff>
      <xdr:row>89</xdr:row>
      <xdr:rowOff>60960</xdr:rowOff>
    </xdr:to>
    <xdr:pic>
      <xdr:nvPicPr>
        <xdr:cNvPr id="16" name="Picture 15" descr="Chart, bar chart&#10;&#10;Description automatically generated">
          <a:extLst>
            <a:ext uri="{FF2B5EF4-FFF2-40B4-BE49-F238E27FC236}">
              <a16:creationId xmlns:a16="http://schemas.microsoft.com/office/drawing/2014/main" xmlns="" id="{762C1911-DD10-C673-1F92-2A232EAF30AC}"/>
            </a:ext>
          </a:extLst>
        </xdr:cNvPr>
        <xdr:cNvPicPr>
          <a:picLocks noChangeAspect="1"/>
        </xdr:cNvPicPr>
      </xdr:nvPicPr>
      <xdr:blipFill>
        <a:blip xmlns:r="http://schemas.openxmlformats.org/officeDocument/2006/relationships" r:embed="rId5"/>
        <a:stretch>
          <a:fillRect/>
        </a:stretch>
      </xdr:blipFill>
      <xdr:spPr>
        <a:xfrm>
          <a:off x="742950" y="14316075"/>
          <a:ext cx="4982845" cy="27089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vic.lt/statistine-informacij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98" zoomScaleNormal="98" workbookViewId="0">
      <selection activeCell="A6" sqref="A6:L72"/>
    </sheetView>
  </sheetViews>
  <sheetFormatPr defaultColWidth="8.6640625" defaultRowHeight="14.4"/>
  <cols>
    <col min="1" max="16384" width="8.6640625" style="30"/>
  </cols>
  <sheetData>
    <row r="1" spans="1:12">
      <c r="A1" s="31"/>
      <c r="B1" s="31"/>
      <c r="C1" s="31"/>
      <c r="D1" s="31"/>
      <c r="E1" s="31"/>
      <c r="F1" s="31"/>
      <c r="G1" s="31"/>
      <c r="H1" s="31"/>
      <c r="I1" s="31"/>
      <c r="J1" s="31"/>
      <c r="K1" s="31"/>
      <c r="L1" s="31"/>
    </row>
    <row r="2" spans="1:12">
      <c r="A2" s="182" t="s">
        <v>77</v>
      </c>
      <c r="B2" s="182"/>
      <c r="C2" s="182"/>
      <c r="D2" s="182"/>
      <c r="E2" s="182"/>
      <c r="F2" s="182"/>
      <c r="G2" s="182"/>
      <c r="H2" s="182"/>
      <c r="I2" s="182"/>
      <c r="J2" s="182"/>
      <c r="K2" s="182"/>
      <c r="L2" s="182"/>
    </row>
    <row r="3" spans="1:12">
      <c r="A3" s="31"/>
      <c r="B3" s="31"/>
      <c r="C3" s="31"/>
      <c r="D3" s="31"/>
      <c r="E3" s="31"/>
      <c r="F3" s="31"/>
      <c r="G3" s="31"/>
      <c r="H3" s="31"/>
      <c r="I3" s="31"/>
      <c r="J3" s="31"/>
      <c r="K3" s="31"/>
      <c r="L3" s="31"/>
    </row>
    <row r="4" spans="1:12" ht="15" thickBot="1">
      <c r="A4" s="31"/>
      <c r="B4" s="31"/>
      <c r="C4" s="31"/>
      <c r="D4" s="31"/>
      <c r="E4" s="31"/>
      <c r="F4" s="31"/>
      <c r="G4" s="31"/>
      <c r="H4" s="31"/>
      <c r="I4" s="31"/>
      <c r="J4" s="31"/>
      <c r="K4" s="31"/>
      <c r="L4" s="31"/>
    </row>
    <row r="5" spans="1:12" ht="15" thickBot="1">
      <c r="A5" s="183" t="s">
        <v>23</v>
      </c>
      <c r="B5" s="184"/>
      <c r="C5" s="184"/>
      <c r="D5" s="184"/>
      <c r="E5" s="184"/>
      <c r="F5" s="184"/>
      <c r="G5" s="184"/>
      <c r="H5" s="184"/>
      <c r="I5" s="184"/>
      <c r="J5" s="184"/>
      <c r="K5" s="184"/>
      <c r="L5" s="185"/>
    </row>
    <row r="6" spans="1:12" ht="15" customHeight="1">
      <c r="A6" s="186" t="s">
        <v>129</v>
      </c>
      <c r="B6" s="186"/>
      <c r="C6" s="186"/>
      <c r="D6" s="186"/>
      <c r="E6" s="186"/>
      <c r="F6" s="186"/>
      <c r="G6" s="186"/>
      <c r="H6" s="186"/>
      <c r="I6" s="186"/>
      <c r="J6" s="186"/>
      <c r="K6" s="186"/>
      <c r="L6" s="186"/>
    </row>
    <row r="7" spans="1:12" ht="15" customHeight="1">
      <c r="A7" s="187"/>
      <c r="B7" s="187"/>
      <c r="C7" s="187"/>
      <c r="D7" s="187"/>
      <c r="E7" s="187"/>
      <c r="F7" s="187"/>
      <c r="G7" s="187"/>
      <c r="H7" s="187"/>
      <c r="I7" s="187"/>
      <c r="J7" s="187"/>
      <c r="K7" s="187"/>
      <c r="L7" s="187"/>
    </row>
    <row r="8" spans="1:12" ht="15" customHeight="1">
      <c r="A8" s="187"/>
      <c r="B8" s="187"/>
      <c r="C8" s="187"/>
      <c r="D8" s="187"/>
      <c r="E8" s="187"/>
      <c r="F8" s="187"/>
      <c r="G8" s="187"/>
      <c r="H8" s="187"/>
      <c r="I8" s="187"/>
      <c r="J8" s="187"/>
      <c r="K8" s="187"/>
      <c r="L8" s="187"/>
    </row>
    <row r="9" spans="1:12" ht="15" customHeight="1">
      <c r="A9" s="187"/>
      <c r="B9" s="187"/>
      <c r="C9" s="187"/>
      <c r="D9" s="187"/>
      <c r="E9" s="187"/>
      <c r="F9" s="187"/>
      <c r="G9" s="187"/>
      <c r="H9" s="187"/>
      <c r="I9" s="187"/>
      <c r="J9" s="187"/>
      <c r="K9" s="187"/>
      <c r="L9" s="187"/>
    </row>
    <row r="10" spans="1:12" ht="15" customHeight="1">
      <c r="A10" s="187"/>
      <c r="B10" s="187"/>
      <c r="C10" s="187"/>
      <c r="D10" s="187"/>
      <c r="E10" s="187"/>
      <c r="F10" s="187"/>
      <c r="G10" s="187"/>
      <c r="H10" s="187"/>
      <c r="I10" s="187"/>
      <c r="J10" s="187"/>
      <c r="K10" s="187"/>
      <c r="L10" s="187"/>
    </row>
    <row r="11" spans="1:12" ht="15" customHeight="1">
      <c r="A11" s="187"/>
      <c r="B11" s="187"/>
      <c r="C11" s="187"/>
      <c r="D11" s="187"/>
      <c r="E11" s="187"/>
      <c r="F11" s="187"/>
      <c r="G11" s="187"/>
      <c r="H11" s="187"/>
      <c r="I11" s="187"/>
      <c r="J11" s="187"/>
      <c r="K11" s="187"/>
      <c r="L11" s="187"/>
    </row>
    <row r="12" spans="1:12" ht="15" customHeight="1">
      <c r="A12" s="187"/>
      <c r="B12" s="187"/>
      <c r="C12" s="187"/>
      <c r="D12" s="187"/>
      <c r="E12" s="187"/>
      <c r="F12" s="187"/>
      <c r="G12" s="187"/>
      <c r="H12" s="187"/>
      <c r="I12" s="187"/>
      <c r="J12" s="187"/>
      <c r="K12" s="187"/>
      <c r="L12" s="187"/>
    </row>
    <row r="13" spans="1:12" ht="15" customHeight="1">
      <c r="A13" s="187"/>
      <c r="B13" s="187"/>
      <c r="C13" s="187"/>
      <c r="D13" s="187"/>
      <c r="E13" s="187"/>
      <c r="F13" s="187"/>
      <c r="G13" s="187"/>
      <c r="H13" s="187"/>
      <c r="I13" s="187"/>
      <c r="J13" s="187"/>
      <c r="K13" s="187"/>
      <c r="L13" s="187"/>
    </row>
    <row r="14" spans="1:12" ht="15" customHeight="1">
      <c r="A14" s="187"/>
      <c r="B14" s="187"/>
      <c r="C14" s="187"/>
      <c r="D14" s="187"/>
      <c r="E14" s="187"/>
      <c r="F14" s="187"/>
      <c r="G14" s="187"/>
      <c r="H14" s="187"/>
      <c r="I14" s="187"/>
      <c r="J14" s="187"/>
      <c r="K14" s="187"/>
      <c r="L14" s="187"/>
    </row>
    <row r="15" spans="1:12" ht="15" customHeight="1">
      <c r="A15" s="187"/>
      <c r="B15" s="187"/>
      <c r="C15" s="187"/>
      <c r="D15" s="187"/>
      <c r="E15" s="187"/>
      <c r="F15" s="187"/>
      <c r="G15" s="187"/>
      <c r="H15" s="187"/>
      <c r="I15" s="187"/>
      <c r="J15" s="187"/>
      <c r="K15" s="187"/>
      <c r="L15" s="187"/>
    </row>
    <row r="16" spans="1:12" ht="15" customHeight="1">
      <c r="A16" s="187"/>
      <c r="B16" s="187"/>
      <c r="C16" s="187"/>
      <c r="D16" s="187"/>
      <c r="E16" s="187"/>
      <c r="F16" s="187"/>
      <c r="G16" s="187"/>
      <c r="H16" s="187"/>
      <c r="I16" s="187"/>
      <c r="J16" s="187"/>
      <c r="K16" s="187"/>
      <c r="L16" s="187"/>
    </row>
    <row r="17" spans="1:12" ht="15" customHeight="1">
      <c r="A17" s="187"/>
      <c r="B17" s="187"/>
      <c r="C17" s="187"/>
      <c r="D17" s="187"/>
      <c r="E17" s="187"/>
      <c r="F17" s="187"/>
      <c r="G17" s="187"/>
      <c r="H17" s="187"/>
      <c r="I17" s="187"/>
      <c r="J17" s="187"/>
      <c r="K17" s="187"/>
      <c r="L17" s="187"/>
    </row>
    <row r="18" spans="1:12" ht="15" customHeight="1">
      <c r="A18" s="187"/>
      <c r="B18" s="187"/>
      <c r="C18" s="187"/>
      <c r="D18" s="187"/>
      <c r="E18" s="187"/>
      <c r="F18" s="187"/>
      <c r="G18" s="187"/>
      <c r="H18" s="187"/>
      <c r="I18" s="187"/>
      <c r="J18" s="187"/>
      <c r="K18" s="187"/>
      <c r="L18" s="187"/>
    </row>
    <row r="19" spans="1:12" ht="15" customHeight="1">
      <c r="A19" s="187"/>
      <c r="B19" s="187"/>
      <c r="C19" s="187"/>
      <c r="D19" s="187"/>
      <c r="E19" s="187"/>
      <c r="F19" s="187"/>
      <c r="G19" s="187"/>
      <c r="H19" s="187"/>
      <c r="I19" s="187"/>
      <c r="J19" s="187"/>
      <c r="K19" s="187"/>
      <c r="L19" s="187"/>
    </row>
    <row r="20" spans="1:12" ht="15" customHeight="1">
      <c r="A20" s="187"/>
      <c r="B20" s="187"/>
      <c r="C20" s="187"/>
      <c r="D20" s="187"/>
      <c r="E20" s="187"/>
      <c r="F20" s="187"/>
      <c r="G20" s="187"/>
      <c r="H20" s="187"/>
      <c r="I20" s="187"/>
      <c r="J20" s="187"/>
      <c r="K20" s="187"/>
      <c r="L20" s="187"/>
    </row>
    <row r="21" spans="1:12" ht="15" customHeight="1">
      <c r="A21" s="187"/>
      <c r="B21" s="187"/>
      <c r="C21" s="187"/>
      <c r="D21" s="187"/>
      <c r="E21" s="187"/>
      <c r="F21" s="187"/>
      <c r="G21" s="187"/>
      <c r="H21" s="187"/>
      <c r="I21" s="187"/>
      <c r="J21" s="187"/>
      <c r="K21" s="187"/>
      <c r="L21" s="187"/>
    </row>
    <row r="22" spans="1:12" ht="15" customHeight="1">
      <c r="A22" s="187"/>
      <c r="B22" s="187"/>
      <c r="C22" s="187"/>
      <c r="D22" s="187"/>
      <c r="E22" s="187"/>
      <c r="F22" s="187"/>
      <c r="G22" s="187"/>
      <c r="H22" s="187"/>
      <c r="I22" s="187"/>
      <c r="J22" s="187"/>
      <c r="K22" s="187"/>
      <c r="L22" s="187"/>
    </row>
    <row r="23" spans="1:12" ht="15" customHeight="1">
      <c r="A23" s="187"/>
      <c r="B23" s="187"/>
      <c r="C23" s="187"/>
      <c r="D23" s="187"/>
      <c r="E23" s="187"/>
      <c r="F23" s="187"/>
      <c r="G23" s="187"/>
      <c r="H23" s="187"/>
      <c r="I23" s="187"/>
      <c r="J23" s="187"/>
      <c r="K23" s="187"/>
      <c r="L23" s="187"/>
    </row>
    <row r="24" spans="1:12" ht="15" customHeight="1">
      <c r="A24" s="187"/>
      <c r="B24" s="187"/>
      <c r="C24" s="187"/>
      <c r="D24" s="187"/>
      <c r="E24" s="187"/>
      <c r="F24" s="187"/>
      <c r="G24" s="187"/>
      <c r="H24" s="187"/>
      <c r="I24" s="187"/>
      <c r="J24" s="187"/>
      <c r="K24" s="187"/>
      <c r="L24" s="187"/>
    </row>
    <row r="25" spans="1:12" ht="15" customHeight="1">
      <c r="A25" s="187"/>
      <c r="B25" s="187"/>
      <c r="C25" s="187"/>
      <c r="D25" s="187"/>
      <c r="E25" s="187"/>
      <c r="F25" s="187"/>
      <c r="G25" s="187"/>
      <c r="H25" s="187"/>
      <c r="I25" s="187"/>
      <c r="J25" s="187"/>
      <c r="K25" s="187"/>
      <c r="L25" s="187"/>
    </row>
    <row r="26" spans="1:12" ht="15" customHeight="1">
      <c r="A26" s="187"/>
      <c r="B26" s="187"/>
      <c r="C26" s="187"/>
      <c r="D26" s="187"/>
      <c r="E26" s="187"/>
      <c r="F26" s="187"/>
      <c r="G26" s="187"/>
      <c r="H26" s="187"/>
      <c r="I26" s="187"/>
      <c r="J26" s="187"/>
      <c r="K26" s="187"/>
      <c r="L26" s="187"/>
    </row>
    <row r="27" spans="1:12" ht="15" customHeight="1">
      <c r="A27" s="187"/>
      <c r="B27" s="187"/>
      <c r="C27" s="187"/>
      <c r="D27" s="187"/>
      <c r="E27" s="187"/>
      <c r="F27" s="187"/>
      <c r="G27" s="187"/>
      <c r="H27" s="187"/>
      <c r="I27" s="187"/>
      <c r="J27" s="187"/>
      <c r="K27" s="187"/>
      <c r="L27" s="187"/>
    </row>
    <row r="28" spans="1:12" ht="15" customHeight="1">
      <c r="A28" s="187"/>
      <c r="B28" s="187"/>
      <c r="C28" s="187"/>
      <c r="D28" s="187"/>
      <c r="E28" s="187"/>
      <c r="F28" s="187"/>
      <c r="G28" s="187"/>
      <c r="H28" s="187"/>
      <c r="I28" s="187"/>
      <c r="J28" s="187"/>
      <c r="K28" s="187"/>
      <c r="L28" s="187"/>
    </row>
    <row r="29" spans="1:12" ht="15" customHeight="1">
      <c r="A29" s="187"/>
      <c r="B29" s="187"/>
      <c r="C29" s="187"/>
      <c r="D29" s="187"/>
      <c r="E29" s="187"/>
      <c r="F29" s="187"/>
      <c r="G29" s="187"/>
      <c r="H29" s="187"/>
      <c r="I29" s="187"/>
      <c r="J29" s="187"/>
      <c r="K29" s="187"/>
      <c r="L29" s="187"/>
    </row>
    <row r="30" spans="1:12" ht="15" customHeight="1">
      <c r="A30" s="187"/>
      <c r="B30" s="187"/>
      <c r="C30" s="187"/>
      <c r="D30" s="187"/>
      <c r="E30" s="187"/>
      <c r="F30" s="187"/>
      <c r="G30" s="187"/>
      <c r="H30" s="187"/>
      <c r="I30" s="187"/>
      <c r="J30" s="187"/>
      <c r="K30" s="187"/>
      <c r="L30" s="187"/>
    </row>
    <row r="31" spans="1:12" ht="15" customHeight="1">
      <c r="A31" s="187"/>
      <c r="B31" s="187"/>
      <c r="C31" s="187"/>
      <c r="D31" s="187"/>
      <c r="E31" s="187"/>
      <c r="F31" s="187"/>
      <c r="G31" s="187"/>
      <c r="H31" s="187"/>
      <c r="I31" s="187"/>
      <c r="J31" s="187"/>
      <c r="K31" s="187"/>
      <c r="L31" s="187"/>
    </row>
    <row r="32" spans="1:12" ht="409.5" customHeight="1">
      <c r="A32" s="187"/>
      <c r="B32" s="187"/>
      <c r="C32" s="187"/>
      <c r="D32" s="187"/>
      <c r="E32" s="187"/>
      <c r="F32" s="187"/>
      <c r="G32" s="187"/>
      <c r="H32" s="187"/>
      <c r="I32" s="187"/>
      <c r="J32" s="187"/>
      <c r="K32" s="187"/>
      <c r="L32" s="187"/>
    </row>
    <row r="33" spans="1:12">
      <c r="A33" s="187"/>
      <c r="B33" s="187"/>
      <c r="C33" s="187"/>
      <c r="D33" s="187"/>
      <c r="E33" s="187"/>
      <c r="F33" s="187"/>
      <c r="G33" s="187"/>
      <c r="H33" s="187"/>
      <c r="I33" s="187"/>
      <c r="J33" s="187"/>
      <c r="K33" s="187"/>
      <c r="L33" s="187"/>
    </row>
    <row r="34" spans="1:12">
      <c r="A34" s="187"/>
      <c r="B34" s="187"/>
      <c r="C34" s="187"/>
      <c r="D34" s="187"/>
      <c r="E34" s="187"/>
      <c r="F34" s="187"/>
      <c r="G34" s="187"/>
      <c r="H34" s="187"/>
      <c r="I34" s="187"/>
      <c r="J34" s="187"/>
      <c r="K34" s="187"/>
      <c r="L34" s="187"/>
    </row>
    <row r="35" spans="1:12">
      <c r="A35" s="187"/>
      <c r="B35" s="187"/>
      <c r="C35" s="187"/>
      <c r="D35" s="187"/>
      <c r="E35" s="187"/>
      <c r="F35" s="187"/>
      <c r="G35" s="187"/>
      <c r="H35" s="187"/>
      <c r="I35" s="187"/>
      <c r="J35" s="187"/>
      <c r="K35" s="187"/>
      <c r="L35" s="187"/>
    </row>
    <row r="36" spans="1:12">
      <c r="A36" s="187"/>
      <c r="B36" s="187"/>
      <c r="C36" s="187"/>
      <c r="D36" s="187"/>
      <c r="E36" s="187"/>
      <c r="F36" s="187"/>
      <c r="G36" s="187"/>
      <c r="H36" s="187"/>
      <c r="I36" s="187"/>
      <c r="J36" s="187"/>
      <c r="K36" s="187"/>
      <c r="L36" s="187"/>
    </row>
    <row r="37" spans="1:12">
      <c r="A37" s="187"/>
      <c r="B37" s="187"/>
      <c r="C37" s="187"/>
      <c r="D37" s="187"/>
      <c r="E37" s="187"/>
      <c r="F37" s="187"/>
      <c r="G37" s="187"/>
      <c r="H37" s="187"/>
      <c r="I37" s="187"/>
      <c r="J37" s="187"/>
      <c r="K37" s="187"/>
      <c r="L37" s="187"/>
    </row>
    <row r="38" spans="1:12">
      <c r="A38" s="187"/>
      <c r="B38" s="187"/>
      <c r="C38" s="187"/>
      <c r="D38" s="187"/>
      <c r="E38" s="187"/>
      <c r="F38" s="187"/>
      <c r="G38" s="187"/>
      <c r="H38" s="187"/>
      <c r="I38" s="187"/>
      <c r="J38" s="187"/>
      <c r="K38" s="187"/>
      <c r="L38" s="187"/>
    </row>
    <row r="39" spans="1:12">
      <c r="A39" s="187"/>
      <c r="B39" s="187"/>
      <c r="C39" s="187"/>
      <c r="D39" s="187"/>
      <c r="E39" s="187"/>
      <c r="F39" s="187"/>
      <c r="G39" s="187"/>
      <c r="H39" s="187"/>
      <c r="I39" s="187"/>
      <c r="J39" s="187"/>
      <c r="K39" s="187"/>
      <c r="L39" s="187"/>
    </row>
    <row r="40" spans="1:12">
      <c r="A40" s="187"/>
      <c r="B40" s="187"/>
      <c r="C40" s="187"/>
      <c r="D40" s="187"/>
      <c r="E40" s="187"/>
      <c r="F40" s="187"/>
      <c r="G40" s="187"/>
      <c r="H40" s="187"/>
      <c r="I40" s="187"/>
      <c r="J40" s="187"/>
      <c r="K40" s="187"/>
      <c r="L40" s="187"/>
    </row>
    <row r="41" spans="1:12">
      <c r="A41" s="187"/>
      <c r="B41" s="187"/>
      <c r="C41" s="187"/>
      <c r="D41" s="187"/>
      <c r="E41" s="187"/>
      <c r="F41" s="187"/>
      <c r="G41" s="187"/>
      <c r="H41" s="187"/>
      <c r="I41" s="187"/>
      <c r="J41" s="187"/>
      <c r="K41" s="187"/>
      <c r="L41" s="187"/>
    </row>
    <row r="42" spans="1:12">
      <c r="A42" s="187"/>
      <c r="B42" s="187"/>
      <c r="C42" s="187"/>
      <c r="D42" s="187"/>
      <c r="E42" s="187"/>
      <c r="F42" s="187"/>
      <c r="G42" s="187"/>
      <c r="H42" s="187"/>
      <c r="I42" s="187"/>
      <c r="J42" s="187"/>
      <c r="K42" s="187"/>
      <c r="L42" s="187"/>
    </row>
    <row r="43" spans="1:12">
      <c r="A43" s="187"/>
      <c r="B43" s="187"/>
      <c r="C43" s="187"/>
      <c r="D43" s="187"/>
      <c r="E43" s="187"/>
      <c r="F43" s="187"/>
      <c r="G43" s="187"/>
      <c r="H43" s="187"/>
      <c r="I43" s="187"/>
      <c r="J43" s="187"/>
      <c r="K43" s="187"/>
      <c r="L43" s="187"/>
    </row>
    <row r="44" spans="1:12">
      <c r="A44" s="187"/>
      <c r="B44" s="187"/>
      <c r="C44" s="187"/>
      <c r="D44" s="187"/>
      <c r="E44" s="187"/>
      <c r="F44" s="187"/>
      <c r="G44" s="187"/>
      <c r="H44" s="187"/>
      <c r="I44" s="187"/>
      <c r="J44" s="187"/>
      <c r="K44" s="187"/>
      <c r="L44" s="187"/>
    </row>
    <row r="45" spans="1:12">
      <c r="A45" s="187"/>
      <c r="B45" s="187"/>
      <c r="C45" s="187"/>
      <c r="D45" s="187"/>
      <c r="E45" s="187"/>
      <c r="F45" s="187"/>
      <c r="G45" s="187"/>
      <c r="H45" s="187"/>
      <c r="I45" s="187"/>
      <c r="J45" s="187"/>
      <c r="K45" s="187"/>
      <c r="L45" s="187"/>
    </row>
    <row r="46" spans="1:12">
      <c r="A46" s="187"/>
      <c r="B46" s="187"/>
      <c r="C46" s="187"/>
      <c r="D46" s="187"/>
      <c r="E46" s="187"/>
      <c r="F46" s="187"/>
      <c r="G46" s="187"/>
      <c r="H46" s="187"/>
      <c r="I46" s="187"/>
      <c r="J46" s="187"/>
      <c r="K46" s="187"/>
      <c r="L46" s="187"/>
    </row>
    <row r="47" spans="1:12">
      <c r="A47" s="187"/>
      <c r="B47" s="187"/>
      <c r="C47" s="187"/>
      <c r="D47" s="187"/>
      <c r="E47" s="187"/>
      <c r="F47" s="187"/>
      <c r="G47" s="187"/>
      <c r="H47" s="187"/>
      <c r="I47" s="187"/>
      <c r="J47" s="187"/>
      <c r="K47" s="187"/>
      <c r="L47" s="187"/>
    </row>
    <row r="48" spans="1:12">
      <c r="A48" s="187"/>
      <c r="B48" s="187"/>
      <c r="C48" s="187"/>
      <c r="D48" s="187"/>
      <c r="E48" s="187"/>
      <c r="F48" s="187"/>
      <c r="G48" s="187"/>
      <c r="H48" s="187"/>
      <c r="I48" s="187"/>
      <c r="J48" s="187"/>
      <c r="K48" s="187"/>
      <c r="L48" s="187"/>
    </row>
    <row r="49" spans="1:12">
      <c r="A49" s="187"/>
      <c r="B49" s="187"/>
      <c r="C49" s="187"/>
      <c r="D49" s="187"/>
      <c r="E49" s="187"/>
      <c r="F49" s="187"/>
      <c r="G49" s="187"/>
      <c r="H49" s="187"/>
      <c r="I49" s="187"/>
      <c r="J49" s="187"/>
      <c r="K49" s="187"/>
      <c r="L49" s="187"/>
    </row>
    <row r="50" spans="1:12">
      <c r="A50" s="187"/>
      <c r="B50" s="187"/>
      <c r="C50" s="187"/>
      <c r="D50" s="187"/>
      <c r="E50" s="187"/>
      <c r="F50" s="187"/>
      <c r="G50" s="187"/>
      <c r="H50" s="187"/>
      <c r="I50" s="187"/>
      <c r="J50" s="187"/>
      <c r="K50" s="187"/>
      <c r="L50" s="187"/>
    </row>
    <row r="51" spans="1:12">
      <c r="A51" s="187"/>
      <c r="B51" s="187"/>
      <c r="C51" s="187"/>
      <c r="D51" s="187"/>
      <c r="E51" s="187"/>
      <c r="F51" s="187"/>
      <c r="G51" s="187"/>
      <c r="H51" s="187"/>
      <c r="I51" s="187"/>
      <c r="J51" s="187"/>
      <c r="K51" s="187"/>
      <c r="L51" s="187"/>
    </row>
    <row r="52" spans="1:12">
      <c r="A52" s="187"/>
      <c r="B52" s="187"/>
      <c r="C52" s="187"/>
      <c r="D52" s="187"/>
      <c r="E52" s="187"/>
      <c r="F52" s="187"/>
      <c r="G52" s="187"/>
      <c r="H52" s="187"/>
      <c r="I52" s="187"/>
      <c r="J52" s="187"/>
      <c r="K52" s="187"/>
      <c r="L52" s="187"/>
    </row>
    <row r="53" spans="1:12">
      <c r="A53" s="187"/>
      <c r="B53" s="187"/>
      <c r="C53" s="187"/>
      <c r="D53" s="187"/>
      <c r="E53" s="187"/>
      <c r="F53" s="187"/>
      <c r="G53" s="187"/>
      <c r="H53" s="187"/>
      <c r="I53" s="187"/>
      <c r="J53" s="187"/>
      <c r="K53" s="187"/>
      <c r="L53" s="187"/>
    </row>
    <row r="54" spans="1:12">
      <c r="A54" s="187"/>
      <c r="B54" s="187"/>
      <c r="C54" s="187"/>
      <c r="D54" s="187"/>
      <c r="E54" s="187"/>
      <c r="F54" s="187"/>
      <c r="G54" s="187"/>
      <c r="H54" s="187"/>
      <c r="I54" s="187"/>
      <c r="J54" s="187"/>
      <c r="K54" s="187"/>
      <c r="L54" s="187"/>
    </row>
    <row r="55" spans="1:12">
      <c r="A55" s="187"/>
      <c r="B55" s="187"/>
      <c r="C55" s="187"/>
      <c r="D55" s="187"/>
      <c r="E55" s="187"/>
      <c r="F55" s="187"/>
      <c r="G55" s="187"/>
      <c r="H55" s="187"/>
      <c r="I55" s="187"/>
      <c r="J55" s="187"/>
      <c r="K55" s="187"/>
      <c r="L55" s="187"/>
    </row>
    <row r="56" spans="1:12">
      <c r="A56" s="187"/>
      <c r="B56" s="187"/>
      <c r="C56" s="187"/>
      <c r="D56" s="187"/>
      <c r="E56" s="187"/>
      <c r="F56" s="187"/>
      <c r="G56" s="187"/>
      <c r="H56" s="187"/>
      <c r="I56" s="187"/>
      <c r="J56" s="187"/>
      <c r="K56" s="187"/>
      <c r="L56" s="187"/>
    </row>
    <row r="57" spans="1:12">
      <c r="A57" s="187"/>
      <c r="B57" s="187"/>
      <c r="C57" s="187"/>
      <c r="D57" s="187"/>
      <c r="E57" s="187"/>
      <c r="F57" s="187"/>
      <c r="G57" s="187"/>
      <c r="H57" s="187"/>
      <c r="I57" s="187"/>
      <c r="J57" s="187"/>
      <c r="K57" s="187"/>
      <c r="L57" s="187"/>
    </row>
    <row r="58" spans="1:12">
      <c r="A58" s="187"/>
      <c r="B58" s="187"/>
      <c r="C58" s="187"/>
      <c r="D58" s="187"/>
      <c r="E58" s="187"/>
      <c r="F58" s="187"/>
      <c r="G58" s="187"/>
      <c r="H58" s="187"/>
      <c r="I58" s="187"/>
      <c r="J58" s="187"/>
      <c r="K58" s="187"/>
      <c r="L58" s="187"/>
    </row>
    <row r="59" spans="1:12">
      <c r="A59" s="187"/>
      <c r="B59" s="187"/>
      <c r="C59" s="187"/>
      <c r="D59" s="187"/>
      <c r="E59" s="187"/>
      <c r="F59" s="187"/>
      <c r="G59" s="187"/>
      <c r="H59" s="187"/>
      <c r="I59" s="187"/>
      <c r="J59" s="187"/>
      <c r="K59" s="187"/>
      <c r="L59" s="187"/>
    </row>
    <row r="60" spans="1:12" ht="7.5" customHeight="1">
      <c r="A60" s="187"/>
      <c r="B60" s="187"/>
      <c r="C60" s="187"/>
      <c r="D60" s="187"/>
      <c r="E60" s="187"/>
      <c r="F60" s="187"/>
      <c r="G60" s="187"/>
      <c r="H60" s="187"/>
      <c r="I60" s="187"/>
      <c r="J60" s="187"/>
      <c r="K60" s="187"/>
      <c r="L60" s="187"/>
    </row>
    <row r="61" spans="1:12" hidden="1">
      <c r="A61" s="187"/>
      <c r="B61" s="187"/>
      <c r="C61" s="187"/>
      <c r="D61" s="187"/>
      <c r="E61" s="187"/>
      <c r="F61" s="187"/>
      <c r="G61" s="187"/>
      <c r="H61" s="187"/>
      <c r="I61" s="187"/>
      <c r="J61" s="187"/>
      <c r="K61" s="187"/>
      <c r="L61" s="187"/>
    </row>
    <row r="62" spans="1:12" hidden="1">
      <c r="A62" s="187"/>
      <c r="B62" s="187"/>
      <c r="C62" s="187"/>
      <c r="D62" s="187"/>
      <c r="E62" s="187"/>
      <c r="F62" s="187"/>
      <c r="G62" s="187"/>
      <c r="H62" s="187"/>
      <c r="I62" s="187"/>
      <c r="J62" s="187"/>
      <c r="K62" s="187"/>
      <c r="L62" s="187"/>
    </row>
    <row r="63" spans="1:12" hidden="1">
      <c r="A63" s="187"/>
      <c r="B63" s="187"/>
      <c r="C63" s="187"/>
      <c r="D63" s="187"/>
      <c r="E63" s="187"/>
      <c r="F63" s="187"/>
      <c r="G63" s="187"/>
      <c r="H63" s="187"/>
      <c r="I63" s="187"/>
      <c r="J63" s="187"/>
      <c r="K63" s="187"/>
      <c r="L63" s="187"/>
    </row>
    <row r="64" spans="1:12" hidden="1">
      <c r="A64" s="187"/>
      <c r="B64" s="187"/>
      <c r="C64" s="187"/>
      <c r="D64" s="187"/>
      <c r="E64" s="187"/>
      <c r="F64" s="187"/>
      <c r="G64" s="187"/>
      <c r="H64" s="187"/>
      <c r="I64" s="187"/>
      <c r="J64" s="187"/>
      <c r="K64" s="187"/>
      <c r="L64" s="187"/>
    </row>
    <row r="65" spans="1:12" hidden="1">
      <c r="A65" s="187"/>
      <c r="B65" s="187"/>
      <c r="C65" s="187"/>
      <c r="D65" s="187"/>
      <c r="E65" s="187"/>
      <c r="F65" s="187"/>
      <c r="G65" s="187"/>
      <c r="H65" s="187"/>
      <c r="I65" s="187"/>
      <c r="J65" s="187"/>
      <c r="K65" s="187"/>
      <c r="L65" s="187"/>
    </row>
    <row r="66" spans="1:12" hidden="1">
      <c r="A66" s="187"/>
      <c r="B66" s="187"/>
      <c r="C66" s="187"/>
      <c r="D66" s="187"/>
      <c r="E66" s="187"/>
      <c r="F66" s="187"/>
      <c r="G66" s="187"/>
      <c r="H66" s="187"/>
      <c r="I66" s="187"/>
      <c r="J66" s="187"/>
      <c r="K66" s="187"/>
      <c r="L66" s="187"/>
    </row>
    <row r="67" spans="1:12" hidden="1">
      <c r="A67" s="187"/>
      <c r="B67" s="187"/>
      <c r="C67" s="187"/>
      <c r="D67" s="187"/>
      <c r="E67" s="187"/>
      <c r="F67" s="187"/>
      <c r="G67" s="187"/>
      <c r="H67" s="187"/>
      <c r="I67" s="187"/>
      <c r="J67" s="187"/>
      <c r="K67" s="187"/>
      <c r="L67" s="187"/>
    </row>
    <row r="68" spans="1:12" hidden="1">
      <c r="A68" s="187"/>
      <c r="B68" s="187"/>
      <c r="C68" s="187"/>
      <c r="D68" s="187"/>
      <c r="E68" s="187"/>
      <c r="F68" s="187"/>
      <c r="G68" s="187"/>
      <c r="H68" s="187"/>
      <c r="I68" s="187"/>
      <c r="J68" s="187"/>
      <c r="K68" s="187"/>
      <c r="L68" s="187"/>
    </row>
    <row r="69" spans="1:12" hidden="1">
      <c r="A69" s="187"/>
      <c r="B69" s="187"/>
      <c r="C69" s="187"/>
      <c r="D69" s="187"/>
      <c r="E69" s="187"/>
      <c r="F69" s="187"/>
      <c r="G69" s="187"/>
      <c r="H69" s="187"/>
      <c r="I69" s="187"/>
      <c r="J69" s="187"/>
      <c r="K69" s="187"/>
      <c r="L69" s="187"/>
    </row>
    <row r="70" spans="1:12" hidden="1">
      <c r="A70" s="187"/>
      <c r="B70" s="187"/>
      <c r="C70" s="187"/>
      <c r="D70" s="187"/>
      <c r="E70" s="187"/>
      <c r="F70" s="187"/>
      <c r="G70" s="187"/>
      <c r="H70" s="187"/>
      <c r="I70" s="187"/>
      <c r="J70" s="187"/>
      <c r="K70" s="187"/>
      <c r="L70" s="187"/>
    </row>
    <row r="71" spans="1:12" hidden="1">
      <c r="A71" s="187"/>
      <c r="B71" s="187"/>
      <c r="C71" s="187"/>
      <c r="D71" s="187"/>
      <c r="E71" s="187"/>
      <c r="F71" s="187"/>
      <c r="G71" s="187"/>
      <c r="H71" s="187"/>
      <c r="I71" s="187"/>
      <c r="J71" s="187"/>
      <c r="K71" s="187"/>
      <c r="L71" s="187"/>
    </row>
    <row r="72" spans="1:12" hidden="1">
      <c r="A72" s="187"/>
      <c r="B72" s="187"/>
      <c r="C72" s="187"/>
      <c r="D72" s="187"/>
      <c r="E72" s="187"/>
      <c r="F72" s="187"/>
      <c r="G72" s="187"/>
      <c r="H72" s="187"/>
      <c r="I72" s="187"/>
      <c r="J72" s="187"/>
      <c r="K72" s="187"/>
      <c r="L72" s="187"/>
    </row>
  </sheetData>
  <mergeCells count="3">
    <mergeCell ref="A2:L2"/>
    <mergeCell ref="A5:L5"/>
    <mergeCell ref="A6:L72"/>
  </mergeCells>
  <pageMargins left="0.7" right="0.7" top="0.75" bottom="0.75" header="0.3" footer="0.3"/>
  <pageSetup paperSize="9" scale="81"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election activeCell="B9" sqref="B9"/>
    </sheetView>
  </sheetViews>
  <sheetFormatPr defaultRowHeight="14.4"/>
  <sheetData>
    <row r="2" spans="2:3">
      <c r="B2">
        <v>1</v>
      </c>
      <c r="C2" t="s">
        <v>117</v>
      </c>
    </row>
    <row r="3" spans="2:3">
      <c r="B3">
        <v>2</v>
      </c>
      <c r="C3" t="s">
        <v>118</v>
      </c>
    </row>
    <row r="4" spans="2:3">
      <c r="B4">
        <v>3</v>
      </c>
      <c r="C4" t="s">
        <v>119</v>
      </c>
    </row>
    <row r="5" spans="2:3">
      <c r="B5">
        <v>4</v>
      </c>
      <c r="C5" t="s">
        <v>121</v>
      </c>
    </row>
    <row r="6" spans="2:3">
      <c r="B6">
        <v>5</v>
      </c>
      <c r="C6" t="s">
        <v>120</v>
      </c>
    </row>
    <row r="7" spans="2:3">
      <c r="B7">
        <v>6</v>
      </c>
      <c r="C7" t="s">
        <v>122</v>
      </c>
    </row>
    <row r="8" spans="2:3">
      <c r="B8">
        <v>7</v>
      </c>
      <c r="C8" t="s">
        <v>123</v>
      </c>
    </row>
    <row r="9" spans="2:3">
      <c r="B9">
        <v>8</v>
      </c>
      <c r="C9" t="s">
        <v>124</v>
      </c>
    </row>
    <row r="10" spans="2:3">
      <c r="B10">
        <v>9</v>
      </c>
      <c r="C10" t="s">
        <v>70</v>
      </c>
    </row>
  </sheetData>
  <hyperlinks>
    <hyperlink ref="C5" r:id="rId1" display="https://www.vic.lt/statistine-informacij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34"/>
  <sheetViews>
    <sheetView topLeftCell="A22" zoomScale="112" zoomScaleNormal="112" zoomScaleSheetLayoutView="70" workbookViewId="0">
      <selection activeCell="A22" sqref="A22:L34"/>
    </sheetView>
  </sheetViews>
  <sheetFormatPr defaultColWidth="8.88671875" defaultRowHeight="13.8"/>
  <cols>
    <col min="1" max="16384" width="8.88671875" style="16"/>
  </cols>
  <sheetData>
    <row r="4" spans="1:12" ht="28.35" customHeight="1">
      <c r="A4" s="188" t="s">
        <v>24</v>
      </c>
      <c r="B4" s="188"/>
      <c r="C4" s="188"/>
      <c r="D4" s="188"/>
      <c r="E4" s="188"/>
      <c r="F4" s="188"/>
      <c r="G4" s="188"/>
      <c r="H4" s="188"/>
      <c r="I4" s="188"/>
      <c r="J4" s="188"/>
      <c r="K4" s="188"/>
      <c r="L4" s="188"/>
    </row>
    <row r="5" spans="1:12" ht="14.4" thickBot="1"/>
    <row r="6" spans="1:12" ht="14.4" thickBot="1">
      <c r="A6" s="183" t="s">
        <v>25</v>
      </c>
      <c r="B6" s="184"/>
      <c r="C6" s="184"/>
      <c r="D6" s="184"/>
      <c r="E6" s="184"/>
      <c r="F6" s="184"/>
      <c r="G6" s="184"/>
      <c r="H6" s="184"/>
      <c r="I6" s="184"/>
      <c r="J6" s="184"/>
      <c r="K6" s="184"/>
      <c r="L6" s="185"/>
    </row>
    <row r="7" spans="1:12" ht="14.4" customHeight="1">
      <c r="A7" s="189" t="s">
        <v>78</v>
      </c>
      <c r="B7" s="190"/>
      <c r="C7" s="190"/>
      <c r="D7" s="190"/>
      <c r="E7" s="190"/>
      <c r="F7" s="190"/>
      <c r="G7" s="190"/>
      <c r="H7" s="190"/>
      <c r="I7" s="190"/>
      <c r="J7" s="190"/>
      <c r="K7" s="190"/>
      <c r="L7" s="191"/>
    </row>
    <row r="8" spans="1:12">
      <c r="A8" s="192"/>
      <c r="B8" s="193"/>
      <c r="C8" s="193"/>
      <c r="D8" s="193"/>
      <c r="E8" s="193"/>
      <c r="F8" s="193"/>
      <c r="G8" s="193"/>
      <c r="H8" s="193"/>
      <c r="I8" s="193"/>
      <c r="J8" s="193"/>
      <c r="K8" s="193"/>
      <c r="L8" s="194"/>
    </row>
    <row r="9" spans="1:12">
      <c r="A9" s="192"/>
      <c r="B9" s="193"/>
      <c r="C9" s="193"/>
      <c r="D9" s="193"/>
      <c r="E9" s="193"/>
      <c r="F9" s="193"/>
      <c r="G9" s="193"/>
      <c r="H9" s="193"/>
      <c r="I9" s="193"/>
      <c r="J9" s="193"/>
      <c r="K9" s="193"/>
      <c r="L9" s="194"/>
    </row>
    <row r="10" spans="1:12">
      <c r="A10" s="192"/>
      <c r="B10" s="193"/>
      <c r="C10" s="193"/>
      <c r="D10" s="193"/>
      <c r="E10" s="193"/>
      <c r="F10" s="193"/>
      <c r="G10" s="193"/>
      <c r="H10" s="193"/>
      <c r="I10" s="193"/>
      <c r="J10" s="193"/>
      <c r="K10" s="193"/>
      <c r="L10" s="194"/>
    </row>
    <row r="11" spans="1:12">
      <c r="A11" s="192"/>
      <c r="B11" s="193"/>
      <c r="C11" s="193"/>
      <c r="D11" s="193"/>
      <c r="E11" s="193"/>
      <c r="F11" s="193"/>
      <c r="G11" s="193"/>
      <c r="H11" s="193"/>
      <c r="I11" s="193"/>
      <c r="J11" s="193"/>
      <c r="K11" s="193"/>
      <c r="L11" s="194"/>
    </row>
    <row r="12" spans="1:12">
      <c r="A12" s="192"/>
      <c r="B12" s="193"/>
      <c r="C12" s="193"/>
      <c r="D12" s="193"/>
      <c r="E12" s="193"/>
      <c r="F12" s="193"/>
      <c r="G12" s="193"/>
      <c r="H12" s="193"/>
      <c r="I12" s="193"/>
      <c r="J12" s="193"/>
      <c r="K12" s="193"/>
      <c r="L12" s="194"/>
    </row>
    <row r="13" spans="1:12">
      <c r="A13" s="192"/>
      <c r="B13" s="193"/>
      <c r="C13" s="193"/>
      <c r="D13" s="193"/>
      <c r="E13" s="193"/>
      <c r="F13" s="193"/>
      <c r="G13" s="193"/>
      <c r="H13" s="193"/>
      <c r="I13" s="193"/>
      <c r="J13" s="193"/>
      <c r="K13" s="193"/>
      <c r="L13" s="194"/>
    </row>
    <row r="14" spans="1:12">
      <c r="A14" s="192"/>
      <c r="B14" s="193"/>
      <c r="C14" s="193"/>
      <c r="D14" s="193"/>
      <c r="E14" s="193"/>
      <c r="F14" s="193"/>
      <c r="G14" s="193"/>
      <c r="H14" s="193"/>
      <c r="I14" s="193"/>
      <c r="J14" s="193"/>
      <c r="K14" s="193"/>
      <c r="L14" s="194"/>
    </row>
    <row r="15" spans="1:12">
      <c r="A15" s="192"/>
      <c r="B15" s="193"/>
      <c r="C15" s="193"/>
      <c r="D15" s="193"/>
      <c r="E15" s="193"/>
      <c r="F15" s="193"/>
      <c r="G15" s="193"/>
      <c r="H15" s="193"/>
      <c r="I15" s="193"/>
      <c r="J15" s="193"/>
      <c r="K15" s="193"/>
      <c r="L15" s="194"/>
    </row>
    <row r="16" spans="1:12">
      <c r="A16" s="192"/>
      <c r="B16" s="193"/>
      <c r="C16" s="193"/>
      <c r="D16" s="193"/>
      <c r="E16" s="193"/>
      <c r="F16" s="193"/>
      <c r="G16" s="193"/>
      <c r="H16" s="193"/>
      <c r="I16" s="193"/>
      <c r="J16" s="193"/>
      <c r="K16" s="193"/>
      <c r="L16" s="194"/>
    </row>
    <row r="17" spans="1:12">
      <c r="A17" s="192"/>
      <c r="B17" s="193"/>
      <c r="C17" s="193"/>
      <c r="D17" s="193"/>
      <c r="E17" s="193"/>
      <c r="F17" s="193"/>
      <c r="G17" s="193"/>
      <c r="H17" s="193"/>
      <c r="I17" s="193"/>
      <c r="J17" s="193"/>
      <c r="K17" s="193"/>
      <c r="L17" s="194"/>
    </row>
    <row r="18" spans="1:12">
      <c r="A18" s="192"/>
      <c r="B18" s="193"/>
      <c r="C18" s="193"/>
      <c r="D18" s="193"/>
      <c r="E18" s="193"/>
      <c r="F18" s="193"/>
      <c r="G18" s="193"/>
      <c r="H18" s="193"/>
      <c r="I18" s="193"/>
      <c r="J18" s="193"/>
      <c r="K18" s="193"/>
      <c r="L18" s="194"/>
    </row>
    <row r="19" spans="1:12" ht="179.25" customHeight="1">
      <c r="A19" s="195"/>
      <c r="B19" s="196"/>
      <c r="C19" s="196"/>
      <c r="D19" s="196"/>
      <c r="E19" s="196"/>
      <c r="F19" s="196"/>
      <c r="G19" s="196"/>
      <c r="H19" s="196"/>
      <c r="I19" s="196"/>
      <c r="J19" s="196"/>
      <c r="K19" s="196"/>
      <c r="L19" s="197"/>
    </row>
    <row r="20" spans="1:12" ht="14.4" thickBot="1">
      <c r="A20" s="203"/>
      <c r="B20" s="204"/>
      <c r="C20" s="204"/>
      <c r="D20" s="204"/>
      <c r="E20" s="204"/>
      <c r="F20" s="204"/>
      <c r="G20" s="204"/>
      <c r="H20" s="204"/>
      <c r="I20" s="204"/>
      <c r="J20" s="204"/>
      <c r="K20" s="204"/>
      <c r="L20" s="205"/>
    </row>
    <row r="21" spans="1:12" ht="14.4" customHeight="1" thickBot="1">
      <c r="A21" s="198" t="s">
        <v>26</v>
      </c>
      <c r="B21" s="199"/>
      <c r="C21" s="199"/>
      <c r="D21" s="199"/>
      <c r="E21" s="199"/>
      <c r="F21" s="199"/>
      <c r="G21" s="199"/>
      <c r="H21" s="199"/>
      <c r="I21" s="199"/>
      <c r="J21" s="199"/>
      <c r="K21" s="199"/>
      <c r="L21" s="200"/>
    </row>
    <row r="22" spans="1:12">
      <c r="A22" s="201" t="s">
        <v>130</v>
      </c>
      <c r="B22" s="201"/>
      <c r="C22" s="201"/>
      <c r="D22" s="201"/>
      <c r="E22" s="201"/>
      <c r="F22" s="201"/>
      <c r="G22" s="201"/>
      <c r="H22" s="201"/>
      <c r="I22" s="201"/>
      <c r="J22" s="201"/>
      <c r="K22" s="201"/>
      <c r="L22" s="201"/>
    </row>
    <row r="23" spans="1:12">
      <c r="A23" s="202"/>
      <c r="B23" s="202"/>
      <c r="C23" s="202"/>
      <c r="D23" s="202"/>
      <c r="E23" s="202"/>
      <c r="F23" s="202"/>
      <c r="G23" s="202"/>
      <c r="H23" s="202"/>
      <c r="I23" s="202"/>
      <c r="J23" s="202"/>
      <c r="K23" s="202"/>
      <c r="L23" s="202"/>
    </row>
    <row r="24" spans="1:12">
      <c r="A24" s="202"/>
      <c r="B24" s="202"/>
      <c r="C24" s="202"/>
      <c r="D24" s="202"/>
      <c r="E24" s="202"/>
      <c r="F24" s="202"/>
      <c r="G24" s="202"/>
      <c r="H24" s="202"/>
      <c r="I24" s="202"/>
      <c r="J24" s="202"/>
      <c r="K24" s="202"/>
      <c r="L24" s="202"/>
    </row>
    <row r="25" spans="1:12">
      <c r="A25" s="202"/>
      <c r="B25" s="202"/>
      <c r="C25" s="202"/>
      <c r="D25" s="202"/>
      <c r="E25" s="202"/>
      <c r="F25" s="202"/>
      <c r="G25" s="202"/>
      <c r="H25" s="202"/>
      <c r="I25" s="202"/>
      <c r="J25" s="202"/>
      <c r="K25" s="202"/>
      <c r="L25" s="202"/>
    </row>
    <row r="26" spans="1:12">
      <c r="A26" s="202"/>
      <c r="B26" s="202"/>
      <c r="C26" s="202"/>
      <c r="D26" s="202"/>
      <c r="E26" s="202"/>
      <c r="F26" s="202"/>
      <c r="G26" s="202"/>
      <c r="H26" s="202"/>
      <c r="I26" s="202"/>
      <c r="J26" s="202"/>
      <c r="K26" s="202"/>
      <c r="L26" s="202"/>
    </row>
    <row r="27" spans="1:12">
      <c r="A27" s="202"/>
      <c r="B27" s="202"/>
      <c r="C27" s="202"/>
      <c r="D27" s="202"/>
      <c r="E27" s="202"/>
      <c r="F27" s="202"/>
      <c r="G27" s="202"/>
      <c r="H27" s="202"/>
      <c r="I27" s="202"/>
      <c r="J27" s="202"/>
      <c r="K27" s="202"/>
      <c r="L27" s="202"/>
    </row>
    <row r="28" spans="1:12">
      <c r="A28" s="202"/>
      <c r="B28" s="202"/>
      <c r="C28" s="202"/>
      <c r="D28" s="202"/>
      <c r="E28" s="202"/>
      <c r="F28" s="202"/>
      <c r="G28" s="202"/>
      <c r="H28" s="202"/>
      <c r="I28" s="202"/>
      <c r="J28" s="202"/>
      <c r="K28" s="202"/>
      <c r="L28" s="202"/>
    </row>
    <row r="29" spans="1:12">
      <c r="A29" s="202"/>
      <c r="B29" s="202"/>
      <c r="C29" s="202"/>
      <c r="D29" s="202"/>
      <c r="E29" s="202"/>
      <c r="F29" s="202"/>
      <c r="G29" s="202"/>
      <c r="H29" s="202"/>
      <c r="I29" s="202"/>
      <c r="J29" s="202"/>
      <c r="K29" s="202"/>
      <c r="L29" s="202"/>
    </row>
    <row r="30" spans="1:12">
      <c r="A30" s="202"/>
      <c r="B30" s="202"/>
      <c r="C30" s="202"/>
      <c r="D30" s="202"/>
      <c r="E30" s="202"/>
      <c r="F30" s="202"/>
      <c r="G30" s="202"/>
      <c r="H30" s="202"/>
      <c r="I30" s="202"/>
      <c r="J30" s="202"/>
      <c r="K30" s="202"/>
      <c r="L30" s="202"/>
    </row>
    <row r="31" spans="1:12">
      <c r="A31" s="202"/>
      <c r="B31" s="202"/>
      <c r="C31" s="202"/>
      <c r="D31" s="202"/>
      <c r="E31" s="202"/>
      <c r="F31" s="202"/>
      <c r="G31" s="202"/>
      <c r="H31" s="202"/>
      <c r="I31" s="202"/>
      <c r="J31" s="202"/>
      <c r="K31" s="202"/>
      <c r="L31" s="202"/>
    </row>
    <row r="32" spans="1:12">
      <c r="A32" s="202"/>
      <c r="B32" s="202"/>
      <c r="C32" s="202"/>
      <c r="D32" s="202"/>
      <c r="E32" s="202"/>
      <c r="F32" s="202"/>
      <c r="G32" s="202"/>
      <c r="H32" s="202"/>
      <c r="I32" s="202"/>
      <c r="J32" s="202"/>
      <c r="K32" s="202"/>
      <c r="L32" s="202"/>
    </row>
    <row r="33" spans="1:12">
      <c r="A33" s="202"/>
      <c r="B33" s="202"/>
      <c r="C33" s="202"/>
      <c r="D33" s="202"/>
      <c r="E33" s="202"/>
      <c r="F33" s="202"/>
      <c r="G33" s="202"/>
      <c r="H33" s="202"/>
      <c r="I33" s="202"/>
      <c r="J33" s="202"/>
      <c r="K33" s="202"/>
      <c r="L33" s="202"/>
    </row>
    <row r="34" spans="1:12" ht="409.6" customHeight="1">
      <c r="A34" s="202"/>
      <c r="B34" s="202"/>
      <c r="C34" s="202"/>
      <c r="D34" s="202"/>
      <c r="E34" s="202"/>
      <c r="F34" s="202"/>
      <c r="G34" s="202"/>
      <c r="H34" s="202"/>
      <c r="I34" s="202"/>
      <c r="J34" s="202"/>
      <c r="K34" s="202"/>
      <c r="L34" s="202"/>
    </row>
  </sheetData>
  <mergeCells count="6">
    <mergeCell ref="A4:L4"/>
    <mergeCell ref="A6:L6"/>
    <mergeCell ref="A7:L19"/>
    <mergeCell ref="A21:L21"/>
    <mergeCell ref="A22:L34"/>
    <mergeCell ref="A20:L20"/>
  </mergeCells>
  <pageMargins left="0.7" right="0.7" top="0.75" bottom="0.75" header="0.3" footer="0.3"/>
  <pageSetup paperSize="9" scale="8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0" zoomScaleNormal="100" zoomScaleSheetLayoutView="90" workbookViewId="0">
      <selection activeCell="H78" sqref="H78:L78"/>
    </sheetView>
  </sheetViews>
  <sheetFormatPr defaultRowHeight="14.4"/>
  <cols>
    <col min="7" max="7" width="9.109375" customWidth="1"/>
  </cols>
  <sheetData>
    <row r="1" spans="1:21">
      <c r="A1" s="16"/>
      <c r="B1" s="16"/>
      <c r="C1" s="16"/>
      <c r="D1" s="16"/>
      <c r="E1" s="16"/>
      <c r="F1" s="16"/>
      <c r="G1" s="16"/>
      <c r="H1" s="16"/>
      <c r="I1" s="16"/>
      <c r="J1" s="16"/>
      <c r="K1" s="16"/>
      <c r="L1" s="16"/>
    </row>
    <row r="2" spans="1:21">
      <c r="A2" s="16"/>
      <c r="B2" s="16"/>
      <c r="C2" s="16"/>
      <c r="D2" s="16"/>
      <c r="E2" s="16"/>
      <c r="F2" s="16"/>
      <c r="G2" s="16"/>
      <c r="H2" s="16"/>
      <c r="I2" s="16"/>
      <c r="J2" s="16"/>
      <c r="K2" s="16"/>
      <c r="L2" s="16"/>
    </row>
    <row r="3" spans="1:21">
      <c r="A3" s="16"/>
      <c r="B3" s="16"/>
      <c r="C3" s="16"/>
      <c r="D3" s="16"/>
      <c r="E3" s="16"/>
      <c r="F3" s="16"/>
      <c r="G3" s="16"/>
      <c r="H3" s="16"/>
      <c r="I3" s="16"/>
      <c r="J3" s="16"/>
      <c r="K3" s="16"/>
      <c r="L3" s="16"/>
    </row>
    <row r="4" spans="1:21">
      <c r="A4" s="188" t="s">
        <v>27</v>
      </c>
      <c r="B4" s="188"/>
      <c r="C4" s="188"/>
      <c r="D4" s="188"/>
      <c r="E4" s="188"/>
      <c r="F4" s="188"/>
      <c r="G4" s="188"/>
      <c r="H4" s="188"/>
      <c r="I4" s="188"/>
      <c r="J4" s="188"/>
      <c r="K4" s="188"/>
      <c r="L4" s="188"/>
    </row>
    <row r="5" spans="1:21" ht="15" thickBot="1">
      <c r="A5" s="16"/>
      <c r="B5" s="16"/>
      <c r="C5" s="16"/>
      <c r="D5" s="16"/>
      <c r="E5" s="16"/>
      <c r="F5" s="16"/>
      <c r="G5" s="16"/>
      <c r="H5" s="16"/>
      <c r="I5" s="16"/>
      <c r="J5" s="16"/>
      <c r="K5" s="16"/>
      <c r="L5" s="16"/>
    </row>
    <row r="6" spans="1:21" ht="15" thickBot="1">
      <c r="A6" s="198" t="s">
        <v>28</v>
      </c>
      <c r="B6" s="199"/>
      <c r="C6" s="199"/>
      <c r="D6" s="199"/>
      <c r="E6" s="199"/>
      <c r="F6" s="199"/>
      <c r="G6" s="199"/>
      <c r="H6" s="199"/>
      <c r="I6" s="199"/>
      <c r="J6" s="199"/>
      <c r="K6" s="199"/>
      <c r="L6" s="200"/>
    </row>
    <row r="7" spans="1:21" ht="409.5" customHeight="1">
      <c r="A7" s="208" t="s">
        <v>108</v>
      </c>
      <c r="B7" s="208"/>
      <c r="C7" s="208"/>
      <c r="D7" s="208"/>
      <c r="E7" s="208"/>
      <c r="F7" s="208"/>
      <c r="G7" s="208"/>
      <c r="H7" s="208"/>
      <c r="I7" s="208"/>
      <c r="J7" s="208"/>
      <c r="K7" s="208"/>
      <c r="L7" s="208"/>
      <c r="U7" s="165"/>
    </row>
    <row r="8" spans="1:21" ht="15" customHeight="1">
      <c r="A8" s="209"/>
      <c r="B8" s="209"/>
      <c r="C8" s="209"/>
      <c r="D8" s="209"/>
      <c r="E8" s="209"/>
      <c r="F8" s="209"/>
      <c r="G8" s="209"/>
      <c r="H8" s="209"/>
      <c r="I8" s="209"/>
      <c r="J8" s="209"/>
      <c r="K8" s="209"/>
      <c r="L8" s="209"/>
    </row>
    <row r="9" spans="1:21" ht="15" customHeight="1">
      <c r="A9" s="209"/>
      <c r="B9" s="209"/>
      <c r="C9" s="209"/>
      <c r="D9" s="209"/>
      <c r="E9" s="209"/>
      <c r="F9" s="209"/>
      <c r="G9" s="209"/>
      <c r="H9" s="209"/>
      <c r="I9" s="209"/>
      <c r="J9" s="209"/>
      <c r="K9" s="209"/>
      <c r="L9" s="209"/>
    </row>
    <row r="10" spans="1:21" ht="15" customHeight="1">
      <c r="A10" s="209"/>
      <c r="B10" s="209"/>
      <c r="C10" s="209"/>
      <c r="D10" s="209"/>
      <c r="E10" s="209"/>
      <c r="F10" s="209"/>
      <c r="G10" s="209"/>
      <c r="H10" s="209"/>
      <c r="I10" s="209"/>
      <c r="J10" s="209"/>
      <c r="K10" s="209"/>
      <c r="L10" s="209"/>
    </row>
    <row r="11" spans="1:21" ht="15" customHeight="1">
      <c r="A11" s="209"/>
      <c r="B11" s="209"/>
      <c r="C11" s="209"/>
      <c r="D11" s="209"/>
      <c r="E11" s="209"/>
      <c r="F11" s="209"/>
      <c r="G11" s="209"/>
      <c r="H11" s="209"/>
      <c r="I11" s="209"/>
      <c r="J11" s="209"/>
      <c r="K11" s="209"/>
      <c r="L11" s="209"/>
    </row>
    <row r="12" spans="1:21" ht="15" customHeight="1">
      <c r="A12" s="209"/>
      <c r="B12" s="209"/>
      <c r="C12" s="209"/>
      <c r="D12" s="209"/>
      <c r="E12" s="209"/>
      <c r="F12" s="209"/>
      <c r="G12" s="209"/>
      <c r="H12" s="209"/>
      <c r="I12" s="209"/>
      <c r="J12" s="209"/>
      <c r="K12" s="209"/>
      <c r="L12" s="209"/>
    </row>
    <row r="13" spans="1:21" ht="15" customHeight="1">
      <c r="A13" s="209"/>
      <c r="B13" s="209"/>
      <c r="C13" s="209"/>
      <c r="D13" s="209"/>
      <c r="E13" s="209"/>
      <c r="F13" s="209"/>
      <c r="G13" s="209"/>
      <c r="H13" s="209"/>
      <c r="I13" s="209"/>
      <c r="J13" s="209"/>
      <c r="K13" s="209"/>
      <c r="L13" s="209"/>
    </row>
    <row r="14" spans="1:21" ht="15" customHeight="1">
      <c r="A14" s="209"/>
      <c r="B14" s="209"/>
      <c r="C14" s="209"/>
      <c r="D14" s="209"/>
      <c r="E14" s="209"/>
      <c r="F14" s="209"/>
      <c r="G14" s="209"/>
      <c r="H14" s="209"/>
      <c r="I14" s="209"/>
      <c r="J14" s="209"/>
      <c r="K14" s="209"/>
      <c r="L14" s="209"/>
    </row>
    <row r="15" spans="1:21" ht="15" customHeight="1">
      <c r="A15" s="209"/>
      <c r="B15" s="209"/>
      <c r="C15" s="209"/>
      <c r="D15" s="209"/>
      <c r="E15" s="209"/>
      <c r="F15" s="209"/>
      <c r="G15" s="209"/>
      <c r="H15" s="209"/>
      <c r="I15" s="209"/>
      <c r="J15" s="209"/>
      <c r="K15" s="209"/>
      <c r="L15" s="209"/>
    </row>
    <row r="16" spans="1:21" ht="15" customHeight="1">
      <c r="A16" s="209"/>
      <c r="B16" s="209"/>
      <c r="C16" s="209"/>
      <c r="D16" s="209"/>
      <c r="E16" s="209"/>
      <c r="F16" s="209"/>
      <c r="G16" s="209"/>
      <c r="H16" s="209"/>
      <c r="I16" s="209"/>
      <c r="J16" s="209"/>
      <c r="K16" s="209"/>
      <c r="L16" s="209"/>
    </row>
    <row r="17" spans="1:12" ht="15" customHeight="1">
      <c r="A17" s="209"/>
      <c r="B17" s="209"/>
      <c r="C17" s="209"/>
      <c r="D17" s="209"/>
      <c r="E17" s="209"/>
      <c r="F17" s="209"/>
      <c r="G17" s="209"/>
      <c r="H17" s="209"/>
      <c r="I17" s="209"/>
      <c r="J17" s="209"/>
      <c r="K17" s="209"/>
      <c r="L17" s="209"/>
    </row>
    <row r="18" spans="1:12" ht="15" customHeight="1">
      <c r="A18" s="209"/>
      <c r="B18" s="209"/>
      <c r="C18" s="209"/>
      <c r="D18" s="209"/>
      <c r="E18" s="209"/>
      <c r="F18" s="209"/>
      <c r="G18" s="209"/>
      <c r="H18" s="209"/>
      <c r="I18" s="209"/>
      <c r="J18" s="209"/>
      <c r="K18" s="209"/>
      <c r="L18" s="209"/>
    </row>
    <row r="19" spans="1:12" ht="15" customHeight="1">
      <c r="A19" s="209"/>
      <c r="B19" s="209"/>
      <c r="C19" s="209"/>
      <c r="D19" s="209"/>
      <c r="E19" s="209"/>
      <c r="F19" s="209"/>
      <c r="G19" s="209"/>
      <c r="H19" s="209"/>
      <c r="I19" s="209"/>
      <c r="J19" s="209"/>
      <c r="K19" s="209"/>
      <c r="L19" s="209"/>
    </row>
    <row r="20" spans="1:12" ht="15" customHeight="1">
      <c r="A20" s="209"/>
      <c r="B20" s="209"/>
      <c r="C20" s="209"/>
      <c r="D20" s="209"/>
      <c r="E20" s="209"/>
      <c r="F20" s="209"/>
      <c r="G20" s="209"/>
      <c r="H20" s="209"/>
      <c r="I20" s="209"/>
      <c r="J20" s="209"/>
      <c r="K20" s="209"/>
      <c r="L20" s="209"/>
    </row>
    <row r="21" spans="1:12" ht="15" customHeight="1">
      <c r="A21" s="209"/>
      <c r="B21" s="209"/>
      <c r="C21" s="209"/>
      <c r="D21" s="209"/>
      <c r="E21" s="209"/>
      <c r="F21" s="209"/>
      <c r="G21" s="209"/>
      <c r="H21" s="209"/>
      <c r="I21" s="209"/>
      <c r="J21" s="209"/>
      <c r="K21" s="209"/>
      <c r="L21" s="209"/>
    </row>
    <row r="22" spans="1:12" ht="15" customHeight="1">
      <c r="A22" s="209"/>
      <c r="B22" s="209"/>
      <c r="C22" s="209"/>
      <c r="D22" s="209"/>
      <c r="E22" s="209"/>
      <c r="F22" s="209"/>
      <c r="G22" s="209"/>
      <c r="H22" s="209"/>
      <c r="I22" s="209"/>
      <c r="J22" s="209"/>
      <c r="K22" s="209"/>
      <c r="L22" s="209"/>
    </row>
    <row r="23" spans="1:12" ht="15" customHeight="1">
      <c r="A23" s="209"/>
      <c r="B23" s="209"/>
      <c r="C23" s="209"/>
      <c r="D23" s="209"/>
      <c r="E23" s="209"/>
      <c r="F23" s="209"/>
      <c r="G23" s="209"/>
      <c r="H23" s="209"/>
      <c r="I23" s="209"/>
      <c r="J23" s="209"/>
      <c r="K23" s="209"/>
      <c r="L23" s="209"/>
    </row>
    <row r="24" spans="1:12" ht="15" customHeight="1">
      <c r="A24" s="209"/>
      <c r="B24" s="209"/>
      <c r="C24" s="209"/>
      <c r="D24" s="209"/>
      <c r="E24" s="209"/>
      <c r="F24" s="209"/>
      <c r="G24" s="209"/>
      <c r="H24" s="209"/>
      <c r="I24" s="209"/>
      <c r="J24" s="209"/>
      <c r="K24" s="209"/>
      <c r="L24" s="209"/>
    </row>
    <row r="25" spans="1:12" ht="15" customHeight="1">
      <c r="A25" s="209"/>
      <c r="B25" s="209"/>
      <c r="C25" s="209"/>
      <c r="D25" s="209"/>
      <c r="E25" s="209"/>
      <c r="F25" s="209"/>
      <c r="G25" s="209"/>
      <c r="H25" s="209"/>
      <c r="I25" s="209"/>
      <c r="J25" s="209"/>
      <c r="K25" s="209"/>
      <c r="L25" s="209"/>
    </row>
    <row r="26" spans="1:12" ht="15" customHeight="1">
      <c r="A26" s="209"/>
      <c r="B26" s="209"/>
      <c r="C26" s="209"/>
      <c r="D26" s="209"/>
      <c r="E26" s="209"/>
      <c r="F26" s="209"/>
      <c r="G26" s="209"/>
      <c r="H26" s="209"/>
      <c r="I26" s="209"/>
      <c r="J26" s="209"/>
      <c r="K26" s="209"/>
      <c r="L26" s="209"/>
    </row>
    <row r="27" spans="1:12" ht="15" customHeight="1">
      <c r="A27" s="209"/>
      <c r="B27" s="209"/>
      <c r="C27" s="209"/>
      <c r="D27" s="209"/>
      <c r="E27" s="209"/>
      <c r="F27" s="209"/>
      <c r="G27" s="209"/>
      <c r="H27" s="209"/>
      <c r="I27" s="209"/>
      <c r="J27" s="209"/>
      <c r="K27" s="209"/>
      <c r="L27" s="209"/>
    </row>
    <row r="28" spans="1:12" ht="15" customHeight="1">
      <c r="A28" s="209"/>
      <c r="B28" s="209"/>
      <c r="C28" s="209"/>
      <c r="D28" s="209"/>
      <c r="E28" s="209"/>
      <c r="F28" s="209"/>
      <c r="G28" s="209"/>
      <c r="H28" s="209"/>
      <c r="I28" s="209"/>
      <c r="J28" s="209"/>
      <c r="K28" s="209"/>
      <c r="L28" s="209"/>
    </row>
    <row r="29" spans="1:12" ht="15" customHeight="1">
      <c r="A29" s="209"/>
      <c r="B29" s="209"/>
      <c r="C29" s="209"/>
      <c r="D29" s="209"/>
      <c r="E29" s="209"/>
      <c r="F29" s="209"/>
      <c r="G29" s="209"/>
      <c r="H29" s="209"/>
      <c r="I29" s="209"/>
      <c r="J29" s="209"/>
      <c r="K29" s="209"/>
      <c r="L29" s="209"/>
    </row>
    <row r="30" spans="1:12" ht="15" customHeight="1">
      <c r="A30" s="209"/>
      <c r="B30" s="209"/>
      <c r="C30" s="209"/>
      <c r="D30" s="209"/>
      <c r="E30" s="209"/>
      <c r="F30" s="209"/>
      <c r="G30" s="209"/>
      <c r="H30" s="209"/>
      <c r="I30" s="209"/>
      <c r="J30" s="209"/>
      <c r="K30" s="209"/>
      <c r="L30" s="209"/>
    </row>
    <row r="31" spans="1:12" ht="15" customHeight="1">
      <c r="A31" s="209"/>
      <c r="B31" s="209"/>
      <c r="C31" s="209"/>
      <c r="D31" s="209"/>
      <c r="E31" s="209"/>
      <c r="F31" s="209"/>
      <c r="G31" s="209"/>
      <c r="H31" s="209"/>
      <c r="I31" s="209"/>
      <c r="J31" s="209"/>
      <c r="K31" s="209"/>
      <c r="L31" s="209"/>
    </row>
    <row r="32" spans="1:12" ht="15" customHeight="1">
      <c r="A32" s="209"/>
      <c r="B32" s="209"/>
      <c r="C32" s="209"/>
      <c r="D32" s="209"/>
      <c r="E32" s="209"/>
      <c r="F32" s="209"/>
      <c r="G32" s="209"/>
      <c r="H32" s="209"/>
      <c r="I32" s="209"/>
      <c r="J32" s="209"/>
      <c r="K32" s="209"/>
      <c r="L32" s="209"/>
    </row>
    <row r="33" spans="1:12" ht="15" customHeight="1">
      <c r="A33" s="209"/>
      <c r="B33" s="209"/>
      <c r="C33" s="209"/>
      <c r="D33" s="209"/>
      <c r="E33" s="209"/>
      <c r="F33" s="209"/>
      <c r="G33" s="209"/>
      <c r="H33" s="209"/>
      <c r="I33" s="209"/>
      <c r="J33" s="209"/>
      <c r="K33" s="209"/>
      <c r="L33" s="209"/>
    </row>
    <row r="34" spans="1:12" ht="15" customHeight="1">
      <c r="A34" s="209"/>
      <c r="B34" s="209"/>
      <c r="C34" s="209"/>
      <c r="D34" s="209"/>
      <c r="E34" s="209"/>
      <c r="F34" s="209"/>
      <c r="G34" s="209"/>
      <c r="H34" s="209"/>
      <c r="I34" s="209"/>
      <c r="J34" s="209"/>
      <c r="K34" s="209"/>
      <c r="L34" s="209"/>
    </row>
    <row r="35" spans="1:12" ht="15" customHeight="1">
      <c r="A35" s="209"/>
      <c r="B35" s="209"/>
      <c r="C35" s="209"/>
      <c r="D35" s="209"/>
      <c r="E35" s="209"/>
      <c r="F35" s="209"/>
      <c r="G35" s="209"/>
      <c r="H35" s="209"/>
      <c r="I35" s="209"/>
      <c r="J35" s="209"/>
      <c r="K35" s="209"/>
      <c r="L35" s="209"/>
    </row>
    <row r="36" spans="1:12" ht="15" customHeight="1">
      <c r="A36" s="209"/>
      <c r="B36" s="209"/>
      <c r="C36" s="209"/>
      <c r="D36" s="209"/>
      <c r="E36" s="209"/>
      <c r="F36" s="209"/>
      <c r="G36" s="209"/>
      <c r="H36" s="209"/>
      <c r="I36" s="209"/>
      <c r="J36" s="209"/>
      <c r="K36" s="209"/>
      <c r="L36" s="209"/>
    </row>
    <row r="37" spans="1:12" ht="15" customHeight="1">
      <c r="A37" s="209"/>
      <c r="B37" s="209"/>
      <c r="C37" s="209"/>
      <c r="D37" s="209"/>
      <c r="E37" s="209"/>
      <c r="F37" s="209"/>
      <c r="G37" s="209"/>
      <c r="H37" s="209"/>
      <c r="I37" s="209"/>
      <c r="J37" s="209"/>
      <c r="K37" s="209"/>
      <c r="L37" s="209"/>
    </row>
    <row r="38" spans="1:12" ht="15" customHeight="1">
      <c r="A38" s="209"/>
      <c r="B38" s="209"/>
      <c r="C38" s="209"/>
      <c r="D38" s="209"/>
      <c r="E38" s="209"/>
      <c r="F38" s="209"/>
      <c r="G38" s="209"/>
      <c r="H38" s="209"/>
      <c r="I38" s="209"/>
      <c r="J38" s="209"/>
      <c r="K38" s="209"/>
      <c r="L38" s="209"/>
    </row>
    <row r="39" spans="1:12" ht="15" customHeight="1">
      <c r="A39" s="209"/>
      <c r="B39" s="209"/>
      <c r="C39" s="209"/>
      <c r="D39" s="209"/>
      <c r="E39" s="209"/>
      <c r="F39" s="209"/>
      <c r="G39" s="209"/>
      <c r="H39" s="209"/>
      <c r="I39" s="209"/>
      <c r="J39" s="209"/>
      <c r="K39" s="209"/>
      <c r="L39" s="209"/>
    </row>
    <row r="40" spans="1:12" ht="15" customHeight="1">
      <c r="A40" s="209"/>
      <c r="B40" s="209"/>
      <c r="C40" s="209"/>
      <c r="D40" s="209"/>
      <c r="E40" s="209"/>
      <c r="F40" s="209"/>
      <c r="G40" s="209"/>
      <c r="H40" s="209"/>
      <c r="I40" s="209"/>
      <c r="J40" s="209"/>
      <c r="K40" s="209"/>
      <c r="L40" s="209"/>
    </row>
    <row r="41" spans="1:12" ht="15" customHeight="1">
      <c r="A41" s="209"/>
      <c r="B41" s="209"/>
      <c r="C41" s="209"/>
      <c r="D41" s="209"/>
      <c r="E41" s="209"/>
      <c r="F41" s="209"/>
      <c r="G41" s="209"/>
      <c r="H41" s="209"/>
      <c r="I41" s="209"/>
      <c r="J41" s="209"/>
      <c r="K41" s="209"/>
      <c r="L41" s="209"/>
    </row>
    <row r="42" spans="1:12" ht="15" customHeight="1">
      <c r="A42" s="209"/>
      <c r="B42" s="209"/>
      <c r="C42" s="209"/>
      <c r="D42" s="209"/>
      <c r="E42" s="209"/>
      <c r="F42" s="209"/>
      <c r="G42" s="209"/>
      <c r="H42" s="209"/>
      <c r="I42" s="209"/>
      <c r="J42" s="209"/>
      <c r="K42" s="209"/>
      <c r="L42" s="209"/>
    </row>
    <row r="43" spans="1:12" ht="15" customHeight="1">
      <c r="A43" s="209"/>
      <c r="B43" s="209"/>
      <c r="C43" s="209"/>
      <c r="D43" s="209"/>
      <c r="E43" s="209"/>
      <c r="F43" s="209"/>
      <c r="G43" s="209"/>
      <c r="H43" s="209"/>
      <c r="I43" s="209"/>
      <c r="J43" s="209"/>
      <c r="K43" s="209"/>
      <c r="L43" s="209"/>
    </row>
    <row r="44" spans="1:12" ht="15" customHeight="1">
      <c r="A44" s="209"/>
      <c r="B44" s="209"/>
      <c r="C44" s="209"/>
      <c r="D44" s="209"/>
      <c r="E44" s="209"/>
      <c r="F44" s="209"/>
      <c r="G44" s="209"/>
      <c r="H44" s="209"/>
      <c r="I44" s="209"/>
      <c r="J44" s="209"/>
      <c r="K44" s="209"/>
      <c r="L44" s="209"/>
    </row>
    <row r="45" spans="1:12" ht="15" customHeight="1">
      <c r="A45" s="209"/>
      <c r="B45" s="209"/>
      <c r="C45" s="209"/>
      <c r="D45" s="209"/>
      <c r="E45" s="209"/>
      <c r="F45" s="209"/>
      <c r="G45" s="209"/>
      <c r="H45" s="209"/>
      <c r="I45" s="209"/>
      <c r="J45" s="209"/>
      <c r="K45" s="209"/>
      <c r="L45" s="209"/>
    </row>
    <row r="46" spans="1:12" ht="15" customHeight="1">
      <c r="A46" s="209"/>
      <c r="B46" s="209"/>
      <c r="C46" s="209"/>
      <c r="D46" s="209"/>
      <c r="E46" s="209"/>
      <c r="F46" s="209"/>
      <c r="G46" s="209"/>
      <c r="H46" s="209"/>
      <c r="I46" s="209"/>
      <c r="J46" s="209"/>
      <c r="K46" s="209"/>
      <c r="L46" s="209"/>
    </row>
    <row r="47" spans="1:12" ht="15" customHeight="1">
      <c r="A47" s="209"/>
      <c r="B47" s="209"/>
      <c r="C47" s="209"/>
      <c r="D47" s="209"/>
      <c r="E47" s="209"/>
      <c r="F47" s="209"/>
      <c r="G47" s="209"/>
      <c r="H47" s="209"/>
      <c r="I47" s="209"/>
      <c r="J47" s="209"/>
      <c r="K47" s="209"/>
      <c r="L47" s="209"/>
    </row>
    <row r="48" spans="1:12" ht="15" customHeight="1">
      <c r="A48" s="209"/>
      <c r="B48" s="209"/>
      <c r="C48" s="209"/>
      <c r="D48" s="209"/>
      <c r="E48" s="209"/>
      <c r="F48" s="209"/>
      <c r="G48" s="209"/>
      <c r="H48" s="209"/>
      <c r="I48" s="209"/>
      <c r="J48" s="209"/>
      <c r="K48" s="209"/>
      <c r="L48" s="209"/>
    </row>
    <row r="49" spans="1:14" ht="15" customHeight="1">
      <c r="A49" s="209"/>
      <c r="B49" s="209"/>
      <c r="C49" s="209"/>
      <c r="D49" s="209"/>
      <c r="E49" s="209"/>
      <c r="F49" s="209"/>
      <c r="G49" s="209"/>
      <c r="H49" s="209"/>
      <c r="I49" s="209"/>
      <c r="J49" s="209"/>
      <c r="K49" s="209"/>
      <c r="L49" s="209"/>
    </row>
    <row r="50" spans="1:14" ht="15" customHeight="1">
      <c r="A50" s="209"/>
      <c r="B50" s="209"/>
      <c r="C50" s="209"/>
      <c r="D50" s="209"/>
      <c r="E50" s="209"/>
      <c r="F50" s="209"/>
      <c r="G50" s="209"/>
      <c r="H50" s="209"/>
      <c r="I50" s="209"/>
      <c r="J50" s="209"/>
      <c r="K50" s="209"/>
      <c r="L50" s="209"/>
    </row>
    <row r="51" spans="1:14" ht="15" customHeight="1">
      <c r="A51" s="209"/>
      <c r="B51" s="209"/>
      <c r="C51" s="209"/>
      <c r="D51" s="209"/>
      <c r="E51" s="209"/>
      <c r="F51" s="209"/>
      <c r="G51" s="209"/>
      <c r="H51" s="209"/>
      <c r="I51" s="209"/>
      <c r="J51" s="209"/>
      <c r="K51" s="209"/>
      <c r="L51" s="209"/>
    </row>
    <row r="52" spans="1:14" ht="15" customHeight="1">
      <c r="A52" s="209"/>
      <c r="B52" s="209"/>
      <c r="C52" s="209"/>
      <c r="D52" s="209"/>
      <c r="E52" s="209"/>
      <c r="F52" s="209"/>
      <c r="G52" s="209"/>
      <c r="H52" s="209"/>
      <c r="I52" s="209"/>
      <c r="J52" s="209"/>
      <c r="K52" s="209"/>
      <c r="L52" s="209"/>
    </row>
    <row r="53" spans="1:14" ht="15" customHeight="1">
      <c r="A53" s="209"/>
      <c r="B53" s="209"/>
      <c r="C53" s="209"/>
      <c r="D53" s="209"/>
      <c r="E53" s="209"/>
      <c r="F53" s="209"/>
      <c r="G53" s="209"/>
      <c r="H53" s="209"/>
      <c r="I53" s="209"/>
      <c r="J53" s="209"/>
      <c r="K53" s="209"/>
      <c r="L53" s="209"/>
    </row>
    <row r="54" spans="1:14" ht="15" customHeight="1">
      <c r="A54" s="209"/>
      <c r="B54" s="209"/>
      <c r="C54" s="209"/>
      <c r="D54" s="209"/>
      <c r="E54" s="209"/>
      <c r="F54" s="209"/>
      <c r="G54" s="209"/>
      <c r="H54" s="209"/>
      <c r="I54" s="209"/>
      <c r="J54" s="209"/>
      <c r="K54" s="209"/>
      <c r="L54" s="209"/>
      <c r="N54" s="30"/>
    </row>
    <row r="55" spans="1:14" ht="15" customHeight="1">
      <c r="A55" s="209"/>
      <c r="B55" s="209"/>
      <c r="C55" s="209"/>
      <c r="D55" s="209"/>
      <c r="E55" s="209"/>
      <c r="F55" s="209"/>
      <c r="G55" s="209"/>
      <c r="H55" s="209"/>
      <c r="I55" s="209"/>
      <c r="J55" s="209"/>
      <c r="K55" s="209"/>
      <c r="L55" s="209"/>
    </row>
    <row r="56" spans="1:14" ht="15" customHeight="1">
      <c r="A56" s="209"/>
      <c r="B56" s="209"/>
      <c r="C56" s="209"/>
      <c r="D56" s="209"/>
      <c r="E56" s="209"/>
      <c r="F56" s="209"/>
      <c r="G56" s="209"/>
      <c r="H56" s="209"/>
      <c r="I56" s="209"/>
      <c r="J56" s="209"/>
      <c r="K56" s="209"/>
      <c r="L56" s="209"/>
    </row>
    <row r="57" spans="1:14" ht="15" customHeight="1">
      <c r="A57" s="209"/>
      <c r="B57" s="209"/>
      <c r="C57" s="209"/>
      <c r="D57" s="209"/>
      <c r="E57" s="209"/>
      <c r="F57" s="209"/>
      <c r="G57" s="209"/>
      <c r="H57" s="209"/>
      <c r="I57" s="209"/>
      <c r="J57" s="209"/>
      <c r="K57" s="209"/>
      <c r="L57" s="209"/>
    </row>
    <row r="58" spans="1:14" ht="409.5" customHeight="1">
      <c r="A58" s="209"/>
      <c r="B58" s="209"/>
      <c r="C58" s="209"/>
      <c r="D58" s="209"/>
      <c r="E58" s="209"/>
      <c r="F58" s="209"/>
      <c r="G58" s="209"/>
      <c r="H58" s="209"/>
      <c r="I58" s="209"/>
      <c r="J58" s="209"/>
      <c r="K58" s="209"/>
      <c r="L58" s="209"/>
    </row>
    <row r="59" spans="1:14" ht="409.5" customHeight="1">
      <c r="A59" s="209"/>
      <c r="B59" s="209"/>
      <c r="C59" s="209"/>
      <c r="D59" s="209"/>
      <c r="E59" s="209"/>
      <c r="F59" s="209"/>
      <c r="G59" s="209"/>
      <c r="H59" s="209"/>
      <c r="I59" s="209"/>
      <c r="J59" s="209"/>
      <c r="K59" s="209"/>
      <c r="L59" s="209"/>
    </row>
    <row r="60" spans="1:14" ht="408.75" customHeight="1">
      <c r="A60" s="209"/>
      <c r="B60" s="209"/>
      <c r="C60" s="209"/>
      <c r="D60" s="209"/>
      <c r="E60" s="209"/>
      <c r="F60" s="209"/>
      <c r="G60" s="209"/>
      <c r="H60" s="209"/>
      <c r="I60" s="209"/>
      <c r="J60" s="209"/>
      <c r="K60" s="209"/>
      <c r="L60" s="209"/>
    </row>
    <row r="61" spans="1:14" ht="408.75" customHeight="1">
      <c r="A61" s="209"/>
      <c r="B61" s="209"/>
      <c r="C61" s="209"/>
      <c r="D61" s="209"/>
      <c r="E61" s="209"/>
      <c r="F61" s="209"/>
      <c r="G61" s="209"/>
      <c r="H61" s="209"/>
      <c r="I61" s="209"/>
      <c r="J61" s="209"/>
      <c r="K61" s="209"/>
      <c r="L61" s="209"/>
    </row>
    <row r="62" spans="1:14" ht="408.75" customHeight="1">
      <c r="A62" s="209"/>
      <c r="B62" s="209"/>
      <c r="C62" s="209"/>
      <c r="D62" s="209"/>
      <c r="E62" s="209"/>
      <c r="F62" s="209"/>
      <c r="G62" s="209"/>
      <c r="H62" s="209"/>
      <c r="I62" s="209"/>
      <c r="J62" s="209"/>
      <c r="K62" s="209"/>
      <c r="L62" s="209"/>
    </row>
    <row r="63" spans="1:14" ht="409.5" customHeight="1">
      <c r="A63" s="209"/>
      <c r="B63" s="209"/>
      <c r="C63" s="209"/>
      <c r="D63" s="209"/>
      <c r="E63" s="209"/>
      <c r="F63" s="209"/>
      <c r="G63" s="209"/>
      <c r="H63" s="209"/>
      <c r="I63" s="209"/>
      <c r="J63" s="209"/>
      <c r="K63" s="209"/>
      <c r="L63" s="209"/>
    </row>
    <row r="64" spans="1:14" ht="285" customHeight="1">
      <c r="A64" s="209"/>
      <c r="B64" s="209"/>
      <c r="C64" s="209"/>
      <c r="D64" s="209"/>
      <c r="E64" s="209"/>
      <c r="F64" s="209"/>
      <c r="G64" s="209"/>
      <c r="H64" s="209"/>
      <c r="I64" s="209"/>
      <c r="J64" s="209"/>
      <c r="K64" s="209"/>
      <c r="L64" s="209"/>
    </row>
    <row r="65" spans="1:12" ht="44.25" hidden="1" customHeight="1">
      <c r="A65" s="209"/>
      <c r="B65" s="209"/>
      <c r="C65" s="209"/>
      <c r="D65" s="209"/>
      <c r="E65" s="209"/>
      <c r="F65" s="209"/>
      <c r="G65" s="209"/>
      <c r="H65" s="209"/>
      <c r="I65" s="209"/>
      <c r="J65" s="209"/>
      <c r="K65" s="209"/>
      <c r="L65" s="209"/>
    </row>
    <row r="66" spans="1:12" ht="44.25" hidden="1" customHeight="1">
      <c r="A66" s="209"/>
      <c r="B66" s="209"/>
      <c r="C66" s="209"/>
      <c r="D66" s="209"/>
      <c r="E66" s="209"/>
      <c r="F66" s="209"/>
      <c r="G66" s="209"/>
      <c r="H66" s="209"/>
      <c r="I66" s="209"/>
      <c r="J66" s="209"/>
      <c r="K66" s="209"/>
      <c r="L66" s="209"/>
    </row>
    <row r="67" spans="1:12" ht="15" thickBot="1">
      <c r="A67" s="16"/>
      <c r="B67" s="16"/>
      <c r="C67" s="16"/>
      <c r="D67" s="16"/>
      <c r="E67" s="16"/>
      <c r="F67" s="16"/>
      <c r="G67" s="16"/>
      <c r="H67" s="16"/>
      <c r="I67" s="16"/>
      <c r="J67" s="16"/>
      <c r="K67" s="16"/>
      <c r="L67" s="16"/>
    </row>
    <row r="68" spans="1:12" ht="15" thickBot="1">
      <c r="A68" s="198" t="s">
        <v>29</v>
      </c>
      <c r="B68" s="199"/>
      <c r="C68" s="199"/>
      <c r="D68" s="199"/>
      <c r="E68" s="199"/>
      <c r="F68" s="199"/>
      <c r="G68" s="199"/>
      <c r="H68" s="199"/>
      <c r="I68" s="199"/>
      <c r="J68" s="199"/>
      <c r="K68" s="199"/>
      <c r="L68" s="200"/>
    </row>
    <row r="69" spans="1:12" ht="15" thickBot="1">
      <c r="A69" s="206" t="s">
        <v>30</v>
      </c>
      <c r="B69" s="207"/>
      <c r="C69" s="207"/>
      <c r="D69" s="207"/>
      <c r="E69" s="207"/>
      <c r="F69" s="207"/>
      <c r="G69" s="198" t="s">
        <v>31</v>
      </c>
      <c r="H69" s="199"/>
      <c r="I69" s="199"/>
      <c r="J69" s="199"/>
      <c r="K69" s="199"/>
      <c r="L69" s="200"/>
    </row>
    <row r="70" spans="1:12" ht="44.25" customHeight="1">
      <c r="A70" s="46" t="s">
        <v>35</v>
      </c>
      <c r="B70" s="211" t="s">
        <v>85</v>
      </c>
      <c r="C70" s="211"/>
      <c r="D70" s="211"/>
      <c r="E70" s="211"/>
      <c r="F70" s="212"/>
      <c r="G70" s="46" t="s">
        <v>35</v>
      </c>
      <c r="H70" s="202" t="s">
        <v>84</v>
      </c>
      <c r="I70" s="202"/>
      <c r="J70" s="202"/>
      <c r="K70" s="202"/>
      <c r="L70" s="210"/>
    </row>
    <row r="71" spans="1:12" ht="31.2" customHeight="1">
      <c r="A71" s="38" t="s">
        <v>36</v>
      </c>
      <c r="B71" s="333" t="s">
        <v>83</v>
      </c>
      <c r="C71" s="333"/>
      <c r="D71" s="333"/>
      <c r="E71" s="333"/>
      <c r="F71" s="334"/>
      <c r="G71" s="38" t="s">
        <v>36</v>
      </c>
      <c r="H71" s="218" t="s">
        <v>61</v>
      </c>
      <c r="I71" s="219"/>
      <c r="J71" s="219"/>
      <c r="K71" s="219"/>
      <c r="L71" s="220"/>
    </row>
    <row r="72" spans="1:12" ht="30" customHeight="1">
      <c r="A72" s="38" t="s">
        <v>37</v>
      </c>
      <c r="B72" s="218" t="s">
        <v>87</v>
      </c>
      <c r="C72" s="221"/>
      <c r="D72" s="221"/>
      <c r="E72" s="221"/>
      <c r="F72" s="222"/>
      <c r="G72" s="38" t="s">
        <v>37</v>
      </c>
      <c r="H72" s="218" t="s">
        <v>86</v>
      </c>
      <c r="I72" s="219"/>
      <c r="J72" s="219"/>
      <c r="K72" s="219"/>
      <c r="L72" s="220"/>
    </row>
    <row r="73" spans="1:12" ht="45.75" customHeight="1" thickBot="1">
      <c r="A73" s="38" t="s">
        <v>38</v>
      </c>
      <c r="B73" s="202" t="s">
        <v>80</v>
      </c>
      <c r="C73" s="202"/>
      <c r="D73" s="202"/>
      <c r="E73" s="202"/>
      <c r="F73" s="210"/>
      <c r="G73" s="38" t="s">
        <v>38</v>
      </c>
      <c r="H73" s="213" t="s">
        <v>79</v>
      </c>
      <c r="I73" s="213"/>
      <c r="J73" s="213"/>
      <c r="K73" s="213"/>
      <c r="L73" s="214"/>
    </row>
    <row r="74" spans="1:12" ht="15" thickBot="1">
      <c r="A74" s="215" t="s">
        <v>32</v>
      </c>
      <c r="B74" s="216"/>
      <c r="C74" s="216"/>
      <c r="D74" s="216"/>
      <c r="E74" s="216"/>
      <c r="F74" s="216"/>
      <c r="G74" s="206" t="s">
        <v>33</v>
      </c>
      <c r="H74" s="207"/>
      <c r="I74" s="207"/>
      <c r="J74" s="207"/>
      <c r="K74" s="207"/>
      <c r="L74" s="217"/>
    </row>
    <row r="75" spans="1:12" ht="30" customHeight="1">
      <c r="A75" s="46" t="s">
        <v>35</v>
      </c>
      <c r="B75" s="202" t="s">
        <v>65</v>
      </c>
      <c r="C75" s="202"/>
      <c r="D75" s="202"/>
      <c r="E75" s="202"/>
      <c r="F75" s="210"/>
      <c r="G75" s="46" t="s">
        <v>35</v>
      </c>
      <c r="H75" s="211" t="s">
        <v>66</v>
      </c>
      <c r="I75" s="211"/>
      <c r="J75" s="211"/>
      <c r="K75" s="211"/>
      <c r="L75" s="212"/>
    </row>
    <row r="76" spans="1:12" ht="58.5" customHeight="1">
      <c r="A76" s="38" t="s">
        <v>36</v>
      </c>
      <c r="B76" s="202" t="s">
        <v>62</v>
      </c>
      <c r="C76" s="202"/>
      <c r="D76" s="202"/>
      <c r="E76" s="202"/>
      <c r="F76" s="210"/>
      <c r="G76" s="38" t="s">
        <v>36</v>
      </c>
      <c r="H76" s="202" t="s">
        <v>67</v>
      </c>
      <c r="I76" s="202"/>
      <c r="J76" s="202"/>
      <c r="K76" s="202"/>
      <c r="L76" s="210"/>
    </row>
    <row r="77" spans="1:12" ht="48.75" customHeight="1">
      <c r="A77" s="38" t="s">
        <v>37</v>
      </c>
      <c r="B77" s="202" t="s">
        <v>63</v>
      </c>
      <c r="C77" s="202"/>
      <c r="D77" s="202"/>
      <c r="E77" s="202"/>
      <c r="F77" s="210"/>
      <c r="G77" s="38" t="s">
        <v>37</v>
      </c>
      <c r="H77" s="202" t="s">
        <v>68</v>
      </c>
      <c r="I77" s="202"/>
      <c r="J77" s="202"/>
      <c r="K77" s="202"/>
      <c r="L77" s="210"/>
    </row>
    <row r="78" spans="1:12" ht="48.75" customHeight="1">
      <c r="A78" s="38" t="s">
        <v>38</v>
      </c>
      <c r="B78" s="202" t="s">
        <v>64</v>
      </c>
      <c r="C78" s="202"/>
      <c r="D78" s="202"/>
      <c r="E78" s="202"/>
      <c r="F78" s="210"/>
      <c r="G78" s="38" t="s">
        <v>81</v>
      </c>
      <c r="H78" s="202" t="s">
        <v>82</v>
      </c>
      <c r="I78" s="202"/>
      <c r="J78" s="202"/>
      <c r="K78" s="202"/>
      <c r="L78" s="210"/>
    </row>
  </sheetData>
  <mergeCells count="24">
    <mergeCell ref="B72:F72"/>
    <mergeCell ref="H72:L72"/>
    <mergeCell ref="H78:L78"/>
    <mergeCell ref="B78:F78"/>
    <mergeCell ref="B75:F75"/>
    <mergeCell ref="B76:F76"/>
    <mergeCell ref="B70:F70"/>
    <mergeCell ref="B71:F71"/>
    <mergeCell ref="B73:F73"/>
    <mergeCell ref="A74:F74"/>
    <mergeCell ref="G74:L74"/>
    <mergeCell ref="B77:F77"/>
    <mergeCell ref="H70:L70"/>
    <mergeCell ref="H71:L71"/>
    <mergeCell ref="H73:L73"/>
    <mergeCell ref="H75:L75"/>
    <mergeCell ref="H76:L76"/>
    <mergeCell ref="H77:L77"/>
    <mergeCell ref="A4:L4"/>
    <mergeCell ref="A6:L6"/>
    <mergeCell ref="A68:L68"/>
    <mergeCell ref="A69:F69"/>
    <mergeCell ref="G69:L69"/>
    <mergeCell ref="A7:L66"/>
  </mergeCells>
  <pageMargins left="0.7" right="0.7" top="0.75" bottom="0.75" header="0.3" footer="0.3"/>
  <pageSetup paperSize="9" scale="81"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opLeftCell="A58" zoomScale="87" zoomScaleNormal="87" zoomScaleSheetLayoutView="70" workbookViewId="0">
      <selection activeCell="G64" sqref="G64:L68"/>
    </sheetView>
  </sheetViews>
  <sheetFormatPr defaultRowHeight="14.4"/>
  <cols>
    <col min="7" max="7" width="9.109375" customWidth="1"/>
    <col min="11" max="11" width="8.88671875" customWidth="1"/>
    <col min="12" max="12" width="23.6640625" hidden="1"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ht="30.6" customHeight="1">
      <c r="A4" s="188" t="s">
        <v>34</v>
      </c>
      <c r="B4" s="188"/>
      <c r="C4" s="188"/>
      <c r="D4" s="188"/>
      <c r="E4" s="188"/>
      <c r="F4" s="188"/>
      <c r="G4" s="188"/>
      <c r="H4" s="188"/>
      <c r="I4" s="188"/>
      <c r="J4" s="188"/>
      <c r="K4" s="188"/>
      <c r="L4" s="188"/>
      <c r="M4" s="16"/>
      <c r="N4" s="16"/>
      <c r="O4" s="16"/>
      <c r="P4" s="16"/>
    </row>
    <row r="5" spans="1:16" ht="4.5" customHeight="1">
      <c r="A5" s="16"/>
      <c r="B5" s="16"/>
      <c r="C5" s="16"/>
      <c r="D5" s="16"/>
      <c r="E5" s="16"/>
      <c r="F5" s="16"/>
      <c r="G5" s="16"/>
      <c r="H5" s="16"/>
      <c r="I5" s="16"/>
      <c r="J5" s="16"/>
      <c r="K5" s="16"/>
      <c r="L5" s="16"/>
      <c r="M5" s="16"/>
      <c r="N5" s="16"/>
      <c r="O5" s="16"/>
      <c r="P5" s="16"/>
    </row>
    <row r="6" spans="1:16" ht="28.5" customHeight="1">
      <c r="A6" s="237" t="s">
        <v>88</v>
      </c>
      <c r="B6" s="237"/>
      <c r="C6" s="237"/>
      <c r="D6" s="237"/>
      <c r="E6" s="237"/>
      <c r="F6" s="237"/>
      <c r="G6" s="237"/>
      <c r="H6" s="237"/>
      <c r="I6" s="237"/>
      <c r="J6" s="237"/>
      <c r="K6" s="237"/>
      <c r="L6" s="37"/>
      <c r="M6" s="16"/>
      <c r="N6" s="16"/>
      <c r="O6" s="16"/>
      <c r="P6" s="16"/>
    </row>
    <row r="7" spans="1:16" ht="14.4" customHeight="1">
      <c r="A7" s="238" t="s">
        <v>131</v>
      </c>
      <c r="B7" s="238"/>
      <c r="C7" s="238"/>
      <c r="D7" s="238"/>
      <c r="E7" s="238"/>
      <c r="F7" s="238"/>
      <c r="G7" s="238"/>
      <c r="H7" s="238"/>
      <c r="I7" s="238"/>
      <c r="J7" s="238"/>
      <c r="K7" s="238"/>
      <c r="L7" s="238"/>
      <c r="M7" s="16"/>
      <c r="N7" s="16"/>
      <c r="O7" s="16"/>
      <c r="P7" s="16"/>
    </row>
    <row r="8" spans="1:16" ht="15" customHeight="1">
      <c r="A8" s="239"/>
      <c r="B8" s="239"/>
      <c r="C8" s="239"/>
      <c r="D8" s="239"/>
      <c r="E8" s="239"/>
      <c r="F8" s="239"/>
      <c r="G8" s="239"/>
      <c r="H8" s="239"/>
      <c r="I8" s="239"/>
      <c r="J8" s="239"/>
      <c r="K8" s="239"/>
      <c r="L8" s="239"/>
      <c r="M8" s="16"/>
      <c r="N8" s="16"/>
      <c r="O8" s="16"/>
      <c r="P8" s="16"/>
    </row>
    <row r="9" spans="1:16" ht="15" customHeight="1">
      <c r="A9" s="239"/>
      <c r="B9" s="239"/>
      <c r="C9" s="239"/>
      <c r="D9" s="239"/>
      <c r="E9" s="239"/>
      <c r="F9" s="239"/>
      <c r="G9" s="239"/>
      <c r="H9" s="239"/>
      <c r="I9" s="239"/>
      <c r="J9" s="239"/>
      <c r="K9" s="239"/>
      <c r="L9" s="239"/>
      <c r="M9" s="16"/>
      <c r="N9" s="16"/>
      <c r="O9" s="16"/>
      <c r="P9" s="16"/>
    </row>
    <row r="10" spans="1:16" ht="15" customHeight="1">
      <c r="A10" s="239"/>
      <c r="B10" s="239"/>
      <c r="C10" s="239"/>
      <c r="D10" s="239"/>
      <c r="E10" s="239"/>
      <c r="F10" s="239"/>
      <c r="G10" s="239"/>
      <c r="H10" s="239"/>
      <c r="I10" s="239"/>
      <c r="J10" s="239"/>
      <c r="K10" s="239"/>
      <c r="L10" s="239"/>
      <c r="M10" s="16"/>
      <c r="N10" s="16"/>
      <c r="O10" s="16"/>
      <c r="P10" s="16"/>
    </row>
    <row r="11" spans="1:16" ht="15" customHeight="1">
      <c r="A11" s="239"/>
      <c r="B11" s="239"/>
      <c r="C11" s="239"/>
      <c r="D11" s="239"/>
      <c r="E11" s="239"/>
      <c r="F11" s="239"/>
      <c r="G11" s="239"/>
      <c r="H11" s="239"/>
      <c r="I11" s="239"/>
      <c r="J11" s="239"/>
      <c r="K11" s="239"/>
      <c r="L11" s="239"/>
      <c r="M11" s="16"/>
      <c r="N11" s="16"/>
      <c r="O11" s="16"/>
      <c r="P11" s="16"/>
    </row>
    <row r="12" spans="1:16" ht="15" customHeight="1">
      <c r="A12" s="239"/>
      <c r="B12" s="239"/>
      <c r="C12" s="239"/>
      <c r="D12" s="239"/>
      <c r="E12" s="239"/>
      <c r="F12" s="239"/>
      <c r="G12" s="239"/>
      <c r="H12" s="239"/>
      <c r="I12" s="239"/>
      <c r="J12" s="239"/>
      <c r="K12" s="239"/>
      <c r="L12" s="239"/>
      <c r="M12" s="16"/>
      <c r="N12" s="16"/>
      <c r="O12" s="16"/>
      <c r="P12" s="16"/>
    </row>
    <row r="13" spans="1:16" ht="15" customHeight="1">
      <c r="A13" s="239"/>
      <c r="B13" s="239"/>
      <c r="C13" s="239"/>
      <c r="D13" s="239"/>
      <c r="E13" s="239"/>
      <c r="F13" s="239"/>
      <c r="G13" s="239"/>
      <c r="H13" s="239"/>
      <c r="I13" s="239"/>
      <c r="J13" s="239"/>
      <c r="K13" s="239"/>
      <c r="L13" s="239"/>
      <c r="M13" s="16"/>
      <c r="N13" s="16"/>
      <c r="O13" s="16"/>
      <c r="P13" s="16"/>
    </row>
    <row r="14" spans="1:16" ht="358.5" customHeight="1">
      <c r="A14" s="239"/>
      <c r="B14" s="239"/>
      <c r="C14" s="239"/>
      <c r="D14" s="239"/>
      <c r="E14" s="239"/>
      <c r="F14" s="239"/>
      <c r="G14" s="239"/>
      <c r="H14" s="239"/>
      <c r="I14" s="239"/>
      <c r="J14" s="239"/>
      <c r="K14" s="239"/>
      <c r="L14" s="239"/>
      <c r="M14" s="16"/>
      <c r="N14" s="16"/>
      <c r="O14" s="31"/>
      <c r="P14" s="16"/>
    </row>
    <row r="15" spans="1:16" ht="18" hidden="1" customHeight="1">
      <c r="A15" s="239"/>
      <c r="B15" s="239"/>
      <c r="C15" s="239"/>
      <c r="D15" s="239"/>
      <c r="E15" s="239"/>
      <c r="F15" s="239"/>
      <c r="G15" s="239"/>
      <c r="H15" s="239"/>
      <c r="I15" s="239"/>
      <c r="J15" s="239"/>
      <c r="K15" s="239"/>
      <c r="L15" s="239"/>
      <c r="M15" s="16"/>
      <c r="N15" s="16"/>
      <c r="O15" s="16"/>
      <c r="P15" s="16"/>
    </row>
    <row r="16" spans="1:16" ht="15" thickBot="1">
      <c r="A16" s="16"/>
      <c r="B16" s="16"/>
      <c r="C16" s="16"/>
      <c r="D16" s="16"/>
      <c r="E16" s="16"/>
      <c r="F16" s="16"/>
      <c r="G16" s="16"/>
      <c r="H16" s="16"/>
      <c r="I16" s="16"/>
      <c r="J16" s="16"/>
      <c r="K16" s="16"/>
      <c r="L16" s="16"/>
      <c r="M16" s="16"/>
      <c r="N16" s="16"/>
      <c r="O16" s="16"/>
      <c r="P16" s="16"/>
    </row>
    <row r="17" spans="1:16" ht="15" thickBot="1">
      <c r="A17" s="223" t="s">
        <v>48</v>
      </c>
      <c r="B17" s="224"/>
      <c r="C17" s="224"/>
      <c r="D17" s="224"/>
      <c r="E17" s="224"/>
      <c r="F17" s="225"/>
      <c r="G17" s="223" t="s">
        <v>49</v>
      </c>
      <c r="H17" s="224"/>
      <c r="I17" s="224"/>
      <c r="J17" s="224"/>
      <c r="K17" s="224"/>
      <c r="L17" s="225"/>
      <c r="M17" s="16"/>
      <c r="N17" s="16"/>
      <c r="O17" s="16"/>
      <c r="P17" s="16"/>
    </row>
    <row r="18" spans="1:16">
      <c r="A18" s="226" t="s">
        <v>91</v>
      </c>
      <c r="B18" s="227"/>
      <c r="C18" s="227"/>
      <c r="D18" s="227"/>
      <c r="E18" s="227"/>
      <c r="F18" s="228"/>
      <c r="G18" s="235" t="s">
        <v>90</v>
      </c>
      <c r="H18" s="235"/>
      <c r="I18" s="235"/>
      <c r="J18" s="235"/>
      <c r="K18" s="235"/>
      <c r="L18" s="235"/>
      <c r="M18" s="16"/>
      <c r="N18" s="16"/>
      <c r="O18" s="16"/>
      <c r="P18" s="16"/>
    </row>
    <row r="19" spans="1:16">
      <c r="A19" s="229"/>
      <c r="B19" s="230"/>
      <c r="C19" s="230"/>
      <c r="D19" s="230"/>
      <c r="E19" s="230"/>
      <c r="F19" s="231"/>
      <c r="G19" s="236"/>
      <c r="H19" s="236"/>
      <c r="I19" s="236"/>
      <c r="J19" s="236"/>
      <c r="K19" s="236"/>
      <c r="L19" s="236"/>
      <c r="M19" s="16"/>
      <c r="N19" s="16"/>
      <c r="O19" s="16"/>
      <c r="P19" s="16"/>
    </row>
    <row r="20" spans="1:16">
      <c r="A20" s="229"/>
      <c r="B20" s="230"/>
      <c r="C20" s="230"/>
      <c r="D20" s="230"/>
      <c r="E20" s="230"/>
      <c r="F20" s="231"/>
      <c r="G20" s="236"/>
      <c r="H20" s="236"/>
      <c r="I20" s="236"/>
      <c r="J20" s="236"/>
      <c r="K20" s="236"/>
      <c r="L20" s="236"/>
      <c r="M20" s="16"/>
      <c r="N20" s="16"/>
      <c r="O20" s="16"/>
      <c r="P20" s="16"/>
    </row>
    <row r="21" spans="1:16">
      <c r="A21" s="229"/>
      <c r="B21" s="230"/>
      <c r="C21" s="230"/>
      <c r="D21" s="230"/>
      <c r="E21" s="230"/>
      <c r="F21" s="231"/>
      <c r="G21" s="236"/>
      <c r="H21" s="236"/>
      <c r="I21" s="236"/>
      <c r="J21" s="236"/>
      <c r="K21" s="236"/>
      <c r="L21" s="236"/>
      <c r="M21" s="16"/>
      <c r="N21" s="16"/>
      <c r="O21" s="16"/>
      <c r="P21" s="16"/>
    </row>
    <row r="22" spans="1:16" ht="165.75" customHeight="1">
      <c r="A22" s="232"/>
      <c r="B22" s="233"/>
      <c r="C22" s="233"/>
      <c r="D22" s="233"/>
      <c r="E22" s="233"/>
      <c r="F22" s="234"/>
      <c r="G22" s="236"/>
      <c r="H22" s="236"/>
      <c r="I22" s="236"/>
      <c r="J22" s="236"/>
      <c r="K22" s="236"/>
      <c r="L22" s="236"/>
      <c r="M22" s="16"/>
      <c r="N22" s="16"/>
      <c r="O22" s="16"/>
      <c r="P22" s="16"/>
    </row>
    <row r="23" spans="1:16" ht="15" thickBot="1">
      <c r="A23" s="16"/>
      <c r="B23" s="16"/>
      <c r="C23" s="16"/>
      <c r="D23" s="16"/>
      <c r="E23" s="16"/>
      <c r="F23" s="16"/>
      <c r="G23" s="16"/>
      <c r="H23" s="16"/>
      <c r="I23" s="16"/>
      <c r="J23" s="16"/>
      <c r="K23" s="16"/>
      <c r="L23" s="16"/>
      <c r="M23" s="16"/>
      <c r="N23" s="16"/>
      <c r="O23" s="16"/>
      <c r="P23" s="16"/>
    </row>
    <row r="24" spans="1:16" ht="28.2">
      <c r="A24" s="17"/>
      <c r="B24" s="243" t="s">
        <v>39</v>
      </c>
      <c r="C24" s="243"/>
      <c r="D24" s="243"/>
      <c r="E24" s="243"/>
      <c r="F24" s="243"/>
      <c r="G24" s="243"/>
      <c r="H24" s="20" t="s">
        <v>40</v>
      </c>
      <c r="I24" s="21" t="s">
        <v>41</v>
      </c>
      <c r="J24" s="16"/>
      <c r="K24" s="16"/>
      <c r="L24" s="16"/>
      <c r="M24" s="16"/>
      <c r="N24" s="16"/>
      <c r="O24" s="16"/>
      <c r="P24" s="16"/>
    </row>
    <row r="25" spans="1:16" ht="48.75" customHeight="1">
      <c r="A25" s="18" t="s">
        <v>35</v>
      </c>
      <c r="B25" s="202" t="s">
        <v>54</v>
      </c>
      <c r="C25" s="202"/>
      <c r="D25" s="202"/>
      <c r="E25" s="202"/>
      <c r="F25" s="202"/>
      <c r="G25" s="202"/>
      <c r="H25" s="39">
        <v>0</v>
      </c>
      <c r="I25" s="166">
        <v>10</v>
      </c>
      <c r="J25" s="16"/>
      <c r="K25" s="16"/>
      <c r="L25" s="16"/>
      <c r="M25" s="16"/>
      <c r="N25" s="16"/>
      <c r="O25" s="16"/>
      <c r="P25" s="16"/>
    </row>
    <row r="26" spans="1:16" ht="59.25" customHeight="1">
      <c r="A26" s="18" t="s">
        <v>36</v>
      </c>
      <c r="B26" s="202" t="s">
        <v>55</v>
      </c>
      <c r="C26" s="202"/>
      <c r="D26" s="202"/>
      <c r="E26" s="202"/>
      <c r="F26" s="202"/>
      <c r="G26" s="202"/>
      <c r="H26" s="39">
        <v>0</v>
      </c>
      <c r="I26" s="166">
        <v>6</v>
      </c>
      <c r="J26" s="16"/>
      <c r="K26" s="16"/>
      <c r="L26" s="16"/>
      <c r="M26" s="16"/>
      <c r="N26" s="16"/>
      <c r="O26" s="16"/>
      <c r="P26" s="16"/>
    </row>
    <row r="27" spans="1:16" ht="36" customHeight="1">
      <c r="A27" s="18" t="s">
        <v>37</v>
      </c>
      <c r="B27" s="218" t="s">
        <v>56</v>
      </c>
      <c r="C27" s="244"/>
      <c r="D27" s="244"/>
      <c r="E27" s="244"/>
      <c r="F27" s="244"/>
      <c r="G27" s="245"/>
      <c r="H27" s="43">
        <v>0</v>
      </c>
      <c r="I27" s="44">
        <v>220</v>
      </c>
      <c r="J27" s="16"/>
      <c r="K27" s="16"/>
      <c r="L27" s="16"/>
      <c r="M27" s="16"/>
      <c r="N27" s="16"/>
      <c r="O27" s="16"/>
      <c r="P27" s="16"/>
    </row>
    <row r="28" spans="1:16" ht="29.25" customHeight="1" thickBot="1">
      <c r="A28" s="19" t="s">
        <v>38</v>
      </c>
      <c r="B28" s="246" t="s">
        <v>57</v>
      </c>
      <c r="C28" s="246"/>
      <c r="D28" s="246"/>
      <c r="E28" s="246"/>
      <c r="F28" s="246"/>
      <c r="G28" s="246"/>
      <c r="H28" s="41">
        <v>0</v>
      </c>
      <c r="I28" s="45">
        <v>2</v>
      </c>
      <c r="J28" s="16"/>
      <c r="K28" s="16"/>
      <c r="L28" s="16"/>
      <c r="M28" s="16"/>
      <c r="N28" s="16"/>
      <c r="O28" s="16"/>
      <c r="P28" s="16"/>
    </row>
    <row r="29" spans="1:16" ht="15.75" customHeight="1" thickBot="1">
      <c r="A29" s="16"/>
      <c r="B29" s="16"/>
      <c r="C29" s="16"/>
      <c r="D29" s="16"/>
      <c r="E29" s="16"/>
      <c r="F29" s="16"/>
      <c r="G29" s="16"/>
      <c r="H29" s="16"/>
      <c r="I29" s="16"/>
      <c r="J29" s="16"/>
      <c r="K29" s="16"/>
      <c r="L29" s="16"/>
      <c r="M29" s="16"/>
      <c r="N29" s="16"/>
      <c r="O29" s="16"/>
      <c r="P29" s="16"/>
    </row>
    <row r="30" spans="1:16" ht="38.25" customHeight="1" thickBot="1">
      <c r="A30" s="240" t="s">
        <v>89</v>
      </c>
      <c r="B30" s="241"/>
      <c r="C30" s="241"/>
      <c r="D30" s="241"/>
      <c r="E30" s="241"/>
      <c r="F30" s="241"/>
      <c r="G30" s="241"/>
      <c r="H30" s="241"/>
      <c r="I30" s="241"/>
      <c r="J30" s="241"/>
      <c r="K30" s="241"/>
      <c r="L30" s="242"/>
      <c r="M30" s="16"/>
      <c r="N30" s="16"/>
      <c r="O30" s="16"/>
      <c r="P30" s="16"/>
    </row>
    <row r="31" spans="1:16" ht="14.4" customHeight="1">
      <c r="A31" s="247" t="s">
        <v>132</v>
      </c>
      <c r="B31" s="248"/>
      <c r="C31" s="248"/>
      <c r="D31" s="248"/>
      <c r="E31" s="248"/>
      <c r="F31" s="248"/>
      <c r="G31" s="248"/>
      <c r="H31" s="248"/>
      <c r="I31" s="248"/>
      <c r="J31" s="248"/>
      <c r="K31" s="248"/>
      <c r="L31" s="249"/>
      <c r="M31" s="16"/>
      <c r="N31" s="16"/>
      <c r="O31" s="16"/>
      <c r="P31" s="16"/>
    </row>
    <row r="32" spans="1:16">
      <c r="A32" s="250"/>
      <c r="B32" s="251"/>
      <c r="C32" s="251"/>
      <c r="D32" s="251"/>
      <c r="E32" s="251"/>
      <c r="F32" s="251"/>
      <c r="G32" s="251"/>
      <c r="H32" s="251"/>
      <c r="I32" s="251"/>
      <c r="J32" s="251"/>
      <c r="K32" s="251"/>
      <c r="L32" s="252"/>
      <c r="M32" s="16"/>
      <c r="N32" s="16"/>
      <c r="O32" s="16"/>
      <c r="P32" s="16"/>
    </row>
    <row r="33" spans="1:16">
      <c r="A33" s="250"/>
      <c r="B33" s="251"/>
      <c r="C33" s="251"/>
      <c r="D33" s="251"/>
      <c r="E33" s="251"/>
      <c r="F33" s="251"/>
      <c r="G33" s="251"/>
      <c r="H33" s="251"/>
      <c r="I33" s="251"/>
      <c r="J33" s="251"/>
      <c r="K33" s="251"/>
      <c r="L33" s="252"/>
      <c r="M33" s="16"/>
      <c r="N33" s="16"/>
      <c r="O33" s="16"/>
      <c r="P33" s="16"/>
    </row>
    <row r="34" spans="1:16">
      <c r="A34" s="250"/>
      <c r="B34" s="251"/>
      <c r="C34" s="251"/>
      <c r="D34" s="251"/>
      <c r="E34" s="251"/>
      <c r="F34" s="251"/>
      <c r="G34" s="251"/>
      <c r="H34" s="251"/>
      <c r="I34" s="251"/>
      <c r="J34" s="251"/>
      <c r="K34" s="251"/>
      <c r="L34" s="252"/>
      <c r="M34" s="16"/>
      <c r="N34" s="16"/>
      <c r="O34" s="16"/>
      <c r="P34" s="16"/>
    </row>
    <row r="35" spans="1:16">
      <c r="A35" s="250"/>
      <c r="B35" s="251"/>
      <c r="C35" s="251"/>
      <c r="D35" s="251"/>
      <c r="E35" s="251"/>
      <c r="F35" s="251"/>
      <c r="G35" s="251"/>
      <c r="H35" s="251"/>
      <c r="I35" s="251"/>
      <c r="J35" s="251"/>
      <c r="K35" s="251"/>
      <c r="L35" s="252"/>
      <c r="M35" s="16"/>
      <c r="N35" s="16"/>
      <c r="O35" s="16"/>
      <c r="P35" s="16"/>
    </row>
    <row r="36" spans="1:16" ht="279.75" customHeight="1" thickBot="1">
      <c r="A36" s="253"/>
      <c r="B36" s="254"/>
      <c r="C36" s="254"/>
      <c r="D36" s="254"/>
      <c r="E36" s="254"/>
      <c r="F36" s="254"/>
      <c r="G36" s="254"/>
      <c r="H36" s="254"/>
      <c r="I36" s="254"/>
      <c r="J36" s="254"/>
      <c r="K36" s="254"/>
      <c r="L36" s="255"/>
      <c r="M36" s="16"/>
      <c r="N36" s="16"/>
      <c r="O36" s="16"/>
      <c r="P36" s="16"/>
    </row>
    <row r="37" spans="1:16" ht="15" thickBot="1">
      <c r="A37" s="16"/>
      <c r="B37" s="16"/>
      <c r="C37" s="16"/>
      <c r="D37" s="16"/>
      <c r="E37" s="16"/>
      <c r="F37" s="16"/>
      <c r="G37" s="16"/>
      <c r="H37" s="16"/>
      <c r="I37" s="16"/>
      <c r="J37" s="16"/>
      <c r="K37" s="16"/>
      <c r="L37" s="16"/>
      <c r="M37" s="16"/>
      <c r="N37" s="16"/>
      <c r="O37" s="16"/>
      <c r="P37" s="16"/>
    </row>
    <row r="38" spans="1:16" ht="28.2">
      <c r="A38" s="17"/>
      <c r="B38" s="267" t="s">
        <v>42</v>
      </c>
      <c r="C38" s="267"/>
      <c r="D38" s="267"/>
      <c r="E38" s="267"/>
      <c r="F38" s="267"/>
      <c r="G38" s="267"/>
      <c r="H38" s="20" t="s">
        <v>40</v>
      </c>
      <c r="I38" s="26">
        <v>2023</v>
      </c>
      <c r="J38" s="26">
        <v>2024</v>
      </c>
      <c r="K38" s="26">
        <v>2025</v>
      </c>
      <c r="L38" s="26">
        <v>2026</v>
      </c>
      <c r="M38" s="26">
        <v>2026</v>
      </c>
      <c r="N38" s="26">
        <v>2027</v>
      </c>
      <c r="O38" s="26">
        <v>2028</v>
      </c>
      <c r="P38" s="21" t="s">
        <v>41</v>
      </c>
    </row>
    <row r="39" spans="1:16" ht="27.75" customHeight="1">
      <c r="A39" s="18" t="s">
        <v>35</v>
      </c>
      <c r="B39" s="268" t="s">
        <v>58</v>
      </c>
      <c r="C39" s="268"/>
      <c r="D39" s="268"/>
      <c r="E39" s="268"/>
      <c r="F39" s="268"/>
      <c r="G39" s="268"/>
      <c r="H39" s="39">
        <v>0</v>
      </c>
      <c r="I39" s="39"/>
      <c r="J39" s="39">
        <v>1</v>
      </c>
      <c r="K39" s="39">
        <v>1</v>
      </c>
      <c r="L39" s="39"/>
      <c r="M39" s="39"/>
      <c r="N39" s="39"/>
      <c r="O39" s="39"/>
      <c r="P39" s="40">
        <v>2</v>
      </c>
    </row>
    <row r="40" spans="1:16" ht="27" customHeight="1">
      <c r="A40" s="18" t="s">
        <v>36</v>
      </c>
      <c r="B40" s="268" t="s">
        <v>59</v>
      </c>
      <c r="C40" s="268"/>
      <c r="D40" s="268"/>
      <c r="E40" s="268"/>
      <c r="F40" s="268"/>
      <c r="G40" s="268"/>
      <c r="H40" s="39">
        <v>0</v>
      </c>
      <c r="I40" s="39"/>
      <c r="J40" s="39"/>
      <c r="K40" s="39">
        <v>1</v>
      </c>
      <c r="L40" s="39"/>
      <c r="M40" s="39"/>
      <c r="N40" s="39"/>
      <c r="O40" s="39"/>
      <c r="P40" s="40">
        <v>1</v>
      </c>
    </row>
    <row r="41" spans="1:16" ht="33.75" customHeight="1" thickBot="1">
      <c r="A41" s="19" t="s">
        <v>37</v>
      </c>
      <c r="B41" s="269" t="s">
        <v>60</v>
      </c>
      <c r="C41" s="269"/>
      <c r="D41" s="269"/>
      <c r="E41" s="269"/>
      <c r="F41" s="269"/>
      <c r="G41" s="269"/>
      <c r="H41" s="41">
        <v>0</v>
      </c>
      <c r="I41" s="41"/>
      <c r="J41" s="41">
        <v>1</v>
      </c>
      <c r="K41" s="41"/>
      <c r="L41" s="41"/>
      <c r="M41" s="41"/>
      <c r="N41" s="41"/>
      <c r="O41" s="41"/>
      <c r="P41" s="42">
        <v>1</v>
      </c>
    </row>
    <row r="42" spans="1:16" ht="15" thickBot="1">
      <c r="A42" s="27"/>
      <c r="B42" s="28"/>
      <c r="C42" s="28"/>
      <c r="D42" s="28"/>
      <c r="E42" s="28"/>
      <c r="F42" s="28"/>
      <c r="G42" s="28"/>
      <c r="H42" s="29"/>
      <c r="I42" s="29"/>
      <c r="J42" s="29"/>
      <c r="K42" s="29"/>
      <c r="L42" s="29"/>
      <c r="M42" s="16"/>
      <c r="N42" s="16"/>
      <c r="O42" s="16"/>
      <c r="P42" s="16"/>
    </row>
    <row r="43" spans="1:16" ht="15" thickBot="1">
      <c r="A43" s="223" t="s">
        <v>52</v>
      </c>
      <c r="B43" s="224"/>
      <c r="C43" s="224"/>
      <c r="D43" s="224"/>
      <c r="E43" s="224"/>
      <c r="F43" s="225"/>
      <c r="G43" s="223" t="s">
        <v>53</v>
      </c>
      <c r="H43" s="224"/>
      <c r="I43" s="224"/>
      <c r="J43" s="224"/>
      <c r="K43" s="224"/>
      <c r="L43" s="225"/>
      <c r="M43" s="16"/>
      <c r="N43" s="16"/>
      <c r="O43" s="16"/>
      <c r="P43" s="16"/>
    </row>
    <row r="44" spans="1:16">
      <c r="A44" s="258" t="s">
        <v>92</v>
      </c>
      <c r="B44" s="259"/>
      <c r="C44" s="259"/>
      <c r="D44" s="259"/>
      <c r="E44" s="259"/>
      <c r="F44" s="260"/>
      <c r="G44" s="258" t="s">
        <v>133</v>
      </c>
      <c r="H44" s="259"/>
      <c r="I44" s="259"/>
      <c r="J44" s="259"/>
      <c r="K44" s="259"/>
      <c r="L44" s="260"/>
      <c r="M44" s="16"/>
      <c r="N44" s="16"/>
      <c r="O44" s="16"/>
      <c r="P44" s="16"/>
    </row>
    <row r="45" spans="1:16">
      <c r="A45" s="261"/>
      <c r="B45" s="262"/>
      <c r="C45" s="262"/>
      <c r="D45" s="262"/>
      <c r="E45" s="262"/>
      <c r="F45" s="263"/>
      <c r="G45" s="261"/>
      <c r="H45" s="262"/>
      <c r="I45" s="262"/>
      <c r="J45" s="262"/>
      <c r="K45" s="262"/>
      <c r="L45" s="263"/>
      <c r="M45" s="16"/>
      <c r="N45" s="16"/>
      <c r="O45" s="16"/>
      <c r="P45" s="16"/>
    </row>
    <row r="46" spans="1:16">
      <c r="A46" s="261"/>
      <c r="B46" s="262"/>
      <c r="C46" s="262"/>
      <c r="D46" s="262"/>
      <c r="E46" s="262"/>
      <c r="F46" s="263"/>
      <c r="G46" s="261"/>
      <c r="H46" s="262"/>
      <c r="I46" s="262"/>
      <c r="J46" s="262"/>
      <c r="K46" s="262"/>
      <c r="L46" s="263"/>
      <c r="M46" s="16"/>
      <c r="N46" s="16"/>
      <c r="O46" s="16"/>
      <c r="P46" s="16"/>
    </row>
    <row r="47" spans="1:16">
      <c r="A47" s="261"/>
      <c r="B47" s="262"/>
      <c r="C47" s="262"/>
      <c r="D47" s="262"/>
      <c r="E47" s="262"/>
      <c r="F47" s="263"/>
      <c r="G47" s="261"/>
      <c r="H47" s="262"/>
      <c r="I47" s="262"/>
      <c r="J47" s="262"/>
      <c r="K47" s="262"/>
      <c r="L47" s="263"/>
      <c r="M47" s="16"/>
      <c r="N47" s="16"/>
      <c r="O47" s="16"/>
      <c r="P47" s="16"/>
    </row>
    <row r="48" spans="1:16" ht="198" customHeight="1">
      <c r="A48" s="264"/>
      <c r="B48" s="265"/>
      <c r="C48" s="265"/>
      <c r="D48" s="265"/>
      <c r="E48" s="265"/>
      <c r="F48" s="266"/>
      <c r="G48" s="264"/>
      <c r="H48" s="265"/>
      <c r="I48" s="265"/>
      <c r="J48" s="265"/>
      <c r="K48" s="265"/>
      <c r="L48" s="266"/>
      <c r="M48" s="16"/>
      <c r="N48" s="16"/>
      <c r="O48" s="16"/>
      <c r="P48" s="16"/>
    </row>
    <row r="49" spans="1:16" ht="15" thickBot="1">
      <c r="A49" s="16"/>
      <c r="B49" s="16"/>
      <c r="C49" s="16"/>
      <c r="D49" s="16"/>
      <c r="E49" s="16"/>
      <c r="F49" s="16"/>
      <c r="G49" s="16"/>
      <c r="H49" s="16"/>
      <c r="I49" s="16"/>
      <c r="J49" s="16"/>
      <c r="K49" s="16"/>
      <c r="L49" s="16"/>
      <c r="M49" s="16"/>
      <c r="N49" s="16"/>
      <c r="O49" s="16"/>
      <c r="P49" s="16"/>
    </row>
    <row r="50" spans="1:16" ht="66.75" customHeight="1" thickBot="1">
      <c r="A50" s="240" t="s">
        <v>93</v>
      </c>
      <c r="B50" s="241"/>
      <c r="C50" s="241"/>
      <c r="D50" s="241"/>
      <c r="E50" s="241"/>
      <c r="F50" s="241"/>
      <c r="G50" s="241"/>
      <c r="H50" s="241"/>
      <c r="I50" s="241"/>
      <c r="J50" s="241"/>
      <c r="K50" s="241"/>
      <c r="L50" s="270"/>
      <c r="M50" s="16"/>
      <c r="N50" s="16"/>
      <c r="O50" s="16"/>
      <c r="P50" s="16"/>
    </row>
    <row r="51" spans="1:16" ht="14.4" customHeight="1">
      <c r="A51" s="271" t="s">
        <v>94</v>
      </c>
      <c r="B51" s="272"/>
      <c r="C51" s="272"/>
      <c r="D51" s="272"/>
      <c r="E51" s="272"/>
      <c r="F51" s="272"/>
      <c r="G51" s="272"/>
      <c r="H51" s="272"/>
      <c r="I51" s="272"/>
      <c r="J51" s="272"/>
      <c r="K51" s="272"/>
      <c r="L51" s="273"/>
      <c r="M51" s="16"/>
      <c r="N51" s="16"/>
      <c r="O51" s="16"/>
      <c r="P51" s="16"/>
    </row>
    <row r="52" spans="1:16">
      <c r="A52" s="274"/>
      <c r="B52" s="275"/>
      <c r="C52" s="275"/>
      <c r="D52" s="275"/>
      <c r="E52" s="275"/>
      <c r="F52" s="275"/>
      <c r="G52" s="275"/>
      <c r="H52" s="275"/>
      <c r="I52" s="275"/>
      <c r="J52" s="275"/>
      <c r="K52" s="275"/>
      <c r="L52" s="276"/>
      <c r="M52" s="16"/>
      <c r="N52" s="16"/>
      <c r="O52" s="16"/>
      <c r="P52" s="16"/>
    </row>
    <row r="53" spans="1:16">
      <c r="A53" s="274"/>
      <c r="B53" s="275"/>
      <c r="C53" s="275"/>
      <c r="D53" s="275"/>
      <c r="E53" s="275"/>
      <c r="F53" s="275"/>
      <c r="G53" s="275"/>
      <c r="H53" s="275"/>
      <c r="I53" s="275"/>
      <c r="J53" s="275"/>
      <c r="K53" s="275"/>
      <c r="L53" s="276"/>
      <c r="M53" s="16"/>
      <c r="N53" s="16"/>
      <c r="O53" s="16"/>
      <c r="P53" s="16"/>
    </row>
    <row r="54" spans="1:16">
      <c r="A54" s="274"/>
      <c r="B54" s="275"/>
      <c r="C54" s="275"/>
      <c r="D54" s="275"/>
      <c r="E54" s="275"/>
      <c r="F54" s="275"/>
      <c r="G54" s="275"/>
      <c r="H54" s="275"/>
      <c r="I54" s="275"/>
      <c r="J54" s="275"/>
      <c r="K54" s="275"/>
      <c r="L54" s="276"/>
      <c r="M54" s="16"/>
      <c r="N54" s="16"/>
      <c r="O54" s="16"/>
      <c r="P54" s="16"/>
    </row>
    <row r="55" spans="1:16">
      <c r="A55" s="274"/>
      <c r="B55" s="275"/>
      <c r="C55" s="275"/>
      <c r="D55" s="275"/>
      <c r="E55" s="275"/>
      <c r="F55" s="275"/>
      <c r="G55" s="275"/>
      <c r="H55" s="275"/>
      <c r="I55" s="275"/>
      <c r="J55" s="275"/>
      <c r="K55" s="275"/>
      <c r="L55" s="276"/>
      <c r="M55" s="16"/>
      <c r="N55" s="16"/>
      <c r="O55" s="16"/>
      <c r="P55" s="16"/>
    </row>
    <row r="56" spans="1:16" ht="135" customHeight="1" thickBot="1">
      <c r="A56" s="277"/>
      <c r="B56" s="278"/>
      <c r="C56" s="278"/>
      <c r="D56" s="278"/>
      <c r="E56" s="278"/>
      <c r="F56" s="278"/>
      <c r="G56" s="278"/>
      <c r="H56" s="278"/>
      <c r="I56" s="278"/>
      <c r="J56" s="278"/>
      <c r="K56" s="278"/>
      <c r="L56" s="279"/>
      <c r="M56" s="16"/>
      <c r="N56" s="16"/>
      <c r="O56" s="16"/>
      <c r="P56" s="16"/>
    </row>
    <row r="57" spans="1:16" ht="15" thickBot="1">
      <c r="A57" s="16"/>
      <c r="B57" s="16"/>
      <c r="C57" s="16"/>
      <c r="D57" s="16"/>
      <c r="E57" s="16"/>
      <c r="F57" s="16"/>
      <c r="G57" s="16"/>
      <c r="H57" s="16"/>
      <c r="I57" s="16"/>
      <c r="J57" s="16"/>
      <c r="K57" s="16"/>
      <c r="L57" s="16"/>
      <c r="M57" s="16"/>
      <c r="N57" s="16"/>
      <c r="O57" s="16"/>
      <c r="P57" s="16"/>
    </row>
    <row r="58" spans="1:16" ht="28.2">
      <c r="A58" s="17"/>
      <c r="B58" s="243" t="s">
        <v>42</v>
      </c>
      <c r="C58" s="243"/>
      <c r="D58" s="243"/>
      <c r="E58" s="243"/>
      <c r="F58" s="243"/>
      <c r="G58" s="243"/>
      <c r="H58" s="20" t="s">
        <v>40</v>
      </c>
      <c r="I58" s="26">
        <v>2023</v>
      </c>
      <c r="J58" s="26">
        <v>2024</v>
      </c>
      <c r="K58" s="26">
        <v>2025</v>
      </c>
      <c r="L58" s="26">
        <v>2026</v>
      </c>
      <c r="M58" s="26">
        <v>2026</v>
      </c>
      <c r="N58" s="26">
        <v>2027</v>
      </c>
      <c r="O58" s="26">
        <v>2028</v>
      </c>
      <c r="P58" s="21" t="s">
        <v>41</v>
      </c>
    </row>
    <row r="59" spans="1:16" ht="33" customHeight="1">
      <c r="A59" s="38" t="s">
        <v>35</v>
      </c>
      <c r="B59" s="202" t="s">
        <v>60</v>
      </c>
      <c r="C59" s="202"/>
      <c r="D59" s="202"/>
      <c r="E59" s="202"/>
      <c r="F59" s="202"/>
      <c r="G59" s="202"/>
      <c r="H59" s="39">
        <v>0</v>
      </c>
      <c r="I59" s="39"/>
      <c r="J59" s="39">
        <v>4</v>
      </c>
      <c r="K59" s="39">
        <v>4</v>
      </c>
      <c r="L59" s="39"/>
      <c r="M59" s="39">
        <v>2</v>
      </c>
      <c r="N59" s="39"/>
      <c r="O59" s="39"/>
      <c r="P59" s="40">
        <v>10</v>
      </c>
    </row>
    <row r="60" spans="1:16">
      <c r="A60" s="18"/>
      <c r="B60" s="256"/>
      <c r="C60" s="256"/>
      <c r="D60" s="256"/>
      <c r="E60" s="256"/>
      <c r="F60" s="256"/>
      <c r="G60" s="256"/>
      <c r="H60" s="22"/>
      <c r="I60" s="22"/>
      <c r="J60" s="22"/>
      <c r="K60" s="22"/>
      <c r="L60" s="22"/>
      <c r="M60" s="22"/>
      <c r="N60" s="22"/>
      <c r="O60" s="22"/>
      <c r="P60" s="23"/>
    </row>
    <row r="61" spans="1:16" ht="15" thickBot="1">
      <c r="A61" s="19"/>
      <c r="B61" s="257"/>
      <c r="C61" s="257"/>
      <c r="D61" s="257"/>
      <c r="E61" s="257"/>
      <c r="F61" s="257"/>
      <c r="G61" s="257"/>
      <c r="H61" s="24"/>
      <c r="I61" s="24"/>
      <c r="J61" s="24"/>
      <c r="K61" s="24"/>
      <c r="L61" s="24"/>
      <c r="M61" s="24"/>
      <c r="N61" s="24"/>
      <c r="O61" s="24"/>
      <c r="P61" s="25"/>
    </row>
    <row r="62" spans="1:16" ht="15" thickBot="1">
      <c r="A62" s="16"/>
      <c r="B62" s="16"/>
      <c r="C62" s="16"/>
      <c r="D62" s="16"/>
      <c r="E62" s="16"/>
      <c r="F62" s="16"/>
      <c r="G62" s="16"/>
      <c r="H62" s="16"/>
      <c r="I62" s="16"/>
      <c r="J62" s="16"/>
      <c r="K62" s="16"/>
      <c r="L62" s="16"/>
      <c r="M62" s="16"/>
      <c r="N62" s="16"/>
      <c r="O62" s="16"/>
      <c r="P62" s="16"/>
    </row>
    <row r="63" spans="1:16" ht="15" thickBot="1">
      <c r="A63" s="223" t="s">
        <v>50</v>
      </c>
      <c r="B63" s="224"/>
      <c r="C63" s="224"/>
      <c r="D63" s="224"/>
      <c r="E63" s="224"/>
      <c r="F63" s="225"/>
      <c r="G63" s="223" t="s">
        <v>51</v>
      </c>
      <c r="H63" s="224"/>
      <c r="I63" s="224"/>
      <c r="J63" s="224"/>
      <c r="K63" s="224"/>
      <c r="L63" s="225"/>
      <c r="M63" s="16"/>
      <c r="N63" s="16"/>
      <c r="O63" s="16"/>
      <c r="P63" s="16"/>
    </row>
    <row r="64" spans="1:16">
      <c r="A64" s="258" t="s">
        <v>95</v>
      </c>
      <c r="B64" s="259"/>
      <c r="C64" s="259"/>
      <c r="D64" s="259"/>
      <c r="E64" s="259"/>
      <c r="F64" s="260"/>
      <c r="G64" s="258" t="s">
        <v>134</v>
      </c>
      <c r="H64" s="259"/>
      <c r="I64" s="259"/>
      <c r="J64" s="259"/>
      <c r="K64" s="259"/>
      <c r="L64" s="260"/>
      <c r="M64" s="16"/>
      <c r="N64" s="16"/>
      <c r="O64" s="16"/>
      <c r="P64" s="16"/>
    </row>
    <row r="65" spans="1:16">
      <c r="A65" s="261"/>
      <c r="B65" s="262"/>
      <c r="C65" s="262"/>
      <c r="D65" s="262"/>
      <c r="E65" s="262"/>
      <c r="F65" s="263"/>
      <c r="G65" s="261"/>
      <c r="H65" s="262"/>
      <c r="I65" s="262"/>
      <c r="J65" s="262"/>
      <c r="K65" s="262"/>
      <c r="L65" s="263"/>
      <c r="M65" s="16"/>
      <c r="N65" s="16"/>
      <c r="O65" s="16"/>
      <c r="P65" s="16"/>
    </row>
    <row r="66" spans="1:16">
      <c r="A66" s="261"/>
      <c r="B66" s="262"/>
      <c r="C66" s="262"/>
      <c r="D66" s="262"/>
      <c r="E66" s="262"/>
      <c r="F66" s="263"/>
      <c r="G66" s="261"/>
      <c r="H66" s="262"/>
      <c r="I66" s="262"/>
      <c r="J66" s="262"/>
      <c r="K66" s="262"/>
      <c r="L66" s="263"/>
      <c r="M66" s="16"/>
      <c r="N66" s="16"/>
      <c r="O66" s="16"/>
      <c r="P66" s="16"/>
    </row>
    <row r="67" spans="1:16">
      <c r="A67" s="261"/>
      <c r="B67" s="262"/>
      <c r="C67" s="262"/>
      <c r="D67" s="262"/>
      <c r="E67" s="262"/>
      <c r="F67" s="263"/>
      <c r="G67" s="261"/>
      <c r="H67" s="262"/>
      <c r="I67" s="262"/>
      <c r="J67" s="262"/>
      <c r="K67" s="262"/>
      <c r="L67" s="263"/>
      <c r="M67" s="16"/>
      <c r="N67" s="16"/>
      <c r="O67" s="16"/>
      <c r="P67" s="16"/>
    </row>
    <row r="68" spans="1:16" ht="150" customHeight="1">
      <c r="A68" s="264"/>
      <c r="B68" s="265"/>
      <c r="C68" s="265"/>
      <c r="D68" s="265"/>
      <c r="E68" s="265"/>
      <c r="F68" s="266"/>
      <c r="G68" s="264"/>
      <c r="H68" s="265"/>
      <c r="I68" s="265"/>
      <c r="J68" s="265"/>
      <c r="K68" s="265"/>
      <c r="L68" s="266"/>
      <c r="M68" s="16"/>
      <c r="N68" s="16"/>
      <c r="O68" s="16"/>
      <c r="P68" s="16"/>
    </row>
  </sheetData>
  <mergeCells count="32">
    <mergeCell ref="A63:F63"/>
    <mergeCell ref="G63:L63"/>
    <mergeCell ref="A64:F68"/>
    <mergeCell ref="G64:L68"/>
    <mergeCell ref="A51:L56"/>
    <mergeCell ref="A31:L36"/>
    <mergeCell ref="B58:G58"/>
    <mergeCell ref="B59:G59"/>
    <mergeCell ref="B60:G60"/>
    <mergeCell ref="B61:G61"/>
    <mergeCell ref="A43:F43"/>
    <mergeCell ref="G43:L43"/>
    <mergeCell ref="A44:F48"/>
    <mergeCell ref="G44:L48"/>
    <mergeCell ref="B38:G38"/>
    <mergeCell ref="B39:G39"/>
    <mergeCell ref="B40:G40"/>
    <mergeCell ref="B41:G41"/>
    <mergeCell ref="A50:L50"/>
    <mergeCell ref="A30:L30"/>
    <mergeCell ref="B24:G24"/>
    <mergeCell ref="B25:G25"/>
    <mergeCell ref="B27:G27"/>
    <mergeCell ref="B28:G28"/>
    <mergeCell ref="B26:G26"/>
    <mergeCell ref="A4:L4"/>
    <mergeCell ref="A17:F17"/>
    <mergeCell ref="G17:L17"/>
    <mergeCell ref="A18:F22"/>
    <mergeCell ref="G18:L22"/>
    <mergeCell ref="A6:K6"/>
    <mergeCell ref="A7:L15"/>
  </mergeCells>
  <pageMargins left="0.7" right="0.7" top="0.75" bottom="0.75" header="0.3" footer="0.3"/>
  <pageSetup paperSize="9" scale="61"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90"/>
  <sheetViews>
    <sheetView topLeftCell="A25" zoomScaleNormal="100" zoomScaleSheetLayoutView="90" workbookViewId="0">
      <selection activeCell="A7" sqref="A7:L90"/>
    </sheetView>
  </sheetViews>
  <sheetFormatPr defaultRowHeight="14.4"/>
  <sheetData>
    <row r="4" spans="1:12" ht="15.6">
      <c r="A4" s="280" t="s">
        <v>43</v>
      </c>
      <c r="B4" s="280"/>
      <c r="C4" s="280"/>
      <c r="D4" s="280"/>
      <c r="E4" s="280"/>
      <c r="F4" s="280"/>
      <c r="G4" s="280"/>
      <c r="H4" s="280"/>
      <c r="I4" s="280"/>
      <c r="J4" s="280"/>
      <c r="K4" s="280"/>
      <c r="L4" s="280"/>
    </row>
    <row r="5" spans="1:12" ht="15" thickBot="1"/>
    <row r="6" spans="1:12" ht="16.2" thickBot="1">
      <c r="A6" s="281" t="s">
        <v>44</v>
      </c>
      <c r="B6" s="282"/>
      <c r="C6" s="282"/>
      <c r="D6" s="282"/>
      <c r="E6" s="282"/>
      <c r="F6" s="282"/>
      <c r="G6" s="282"/>
      <c r="H6" s="282"/>
      <c r="I6" s="282"/>
      <c r="J6" s="282"/>
      <c r="K6" s="282"/>
      <c r="L6" s="283"/>
    </row>
    <row r="7" spans="1:12" ht="15" customHeight="1">
      <c r="A7" s="186" t="s">
        <v>135</v>
      </c>
      <c r="B7" s="186"/>
      <c r="C7" s="186"/>
      <c r="D7" s="186"/>
      <c r="E7" s="186"/>
      <c r="F7" s="186"/>
      <c r="G7" s="186"/>
      <c r="H7" s="186"/>
      <c r="I7" s="186"/>
      <c r="J7" s="186"/>
      <c r="K7" s="186"/>
      <c r="L7" s="186"/>
    </row>
    <row r="8" spans="1:12" ht="15" customHeight="1">
      <c r="A8" s="187"/>
      <c r="B8" s="187"/>
      <c r="C8" s="187"/>
      <c r="D8" s="187"/>
      <c r="E8" s="187"/>
      <c r="F8" s="187"/>
      <c r="G8" s="187"/>
      <c r="H8" s="187"/>
      <c r="I8" s="187"/>
      <c r="J8" s="187"/>
      <c r="K8" s="187"/>
      <c r="L8" s="187"/>
    </row>
    <row r="9" spans="1:12" ht="15" customHeight="1">
      <c r="A9" s="187"/>
      <c r="B9" s="187"/>
      <c r="C9" s="187"/>
      <c r="D9" s="187"/>
      <c r="E9" s="187"/>
      <c r="F9" s="187"/>
      <c r="G9" s="187"/>
      <c r="H9" s="187"/>
      <c r="I9" s="187"/>
      <c r="J9" s="187"/>
      <c r="K9" s="187"/>
      <c r="L9" s="187"/>
    </row>
    <row r="10" spans="1:12" ht="15" customHeight="1">
      <c r="A10" s="187"/>
      <c r="B10" s="187"/>
      <c r="C10" s="187"/>
      <c r="D10" s="187"/>
      <c r="E10" s="187"/>
      <c r="F10" s="187"/>
      <c r="G10" s="187"/>
      <c r="H10" s="187"/>
      <c r="I10" s="187"/>
      <c r="J10" s="187"/>
      <c r="K10" s="187"/>
      <c r="L10" s="187"/>
    </row>
    <row r="11" spans="1:12" ht="15" customHeight="1">
      <c r="A11" s="187"/>
      <c r="B11" s="187"/>
      <c r="C11" s="187"/>
      <c r="D11" s="187"/>
      <c r="E11" s="187"/>
      <c r="F11" s="187"/>
      <c r="G11" s="187"/>
      <c r="H11" s="187"/>
      <c r="I11" s="187"/>
      <c r="J11" s="187"/>
      <c r="K11" s="187"/>
      <c r="L11" s="187"/>
    </row>
    <row r="12" spans="1:12" ht="15" customHeight="1">
      <c r="A12" s="187"/>
      <c r="B12" s="187"/>
      <c r="C12" s="187"/>
      <c r="D12" s="187"/>
      <c r="E12" s="187"/>
      <c r="F12" s="187"/>
      <c r="G12" s="187"/>
      <c r="H12" s="187"/>
      <c r="I12" s="187"/>
      <c r="J12" s="187"/>
      <c r="K12" s="187"/>
      <c r="L12" s="187"/>
    </row>
    <row r="13" spans="1:12" ht="15" customHeight="1">
      <c r="A13" s="187"/>
      <c r="B13" s="187"/>
      <c r="C13" s="187"/>
      <c r="D13" s="187"/>
      <c r="E13" s="187"/>
      <c r="F13" s="187"/>
      <c r="G13" s="187"/>
      <c r="H13" s="187"/>
      <c r="I13" s="187"/>
      <c r="J13" s="187"/>
      <c r="K13" s="187"/>
      <c r="L13" s="187"/>
    </row>
    <row r="14" spans="1:12" ht="15" customHeight="1">
      <c r="A14" s="187"/>
      <c r="B14" s="187"/>
      <c r="C14" s="187"/>
      <c r="D14" s="187"/>
      <c r="E14" s="187"/>
      <c r="F14" s="187"/>
      <c r="G14" s="187"/>
      <c r="H14" s="187"/>
      <c r="I14" s="187"/>
      <c r="J14" s="187"/>
      <c r="K14" s="187"/>
      <c r="L14" s="187"/>
    </row>
    <row r="15" spans="1:12" ht="15" customHeight="1">
      <c r="A15" s="187"/>
      <c r="B15" s="187"/>
      <c r="C15" s="187"/>
      <c r="D15" s="187"/>
      <c r="E15" s="187"/>
      <c r="F15" s="187"/>
      <c r="G15" s="187"/>
      <c r="H15" s="187"/>
      <c r="I15" s="187"/>
      <c r="J15" s="187"/>
      <c r="K15" s="187"/>
      <c r="L15" s="187"/>
    </row>
    <row r="16" spans="1:12" ht="15" customHeight="1">
      <c r="A16" s="187"/>
      <c r="B16" s="187"/>
      <c r="C16" s="187"/>
      <c r="D16" s="187"/>
      <c r="E16" s="187"/>
      <c r="F16" s="187"/>
      <c r="G16" s="187"/>
      <c r="H16" s="187"/>
      <c r="I16" s="187"/>
      <c r="J16" s="187"/>
      <c r="K16" s="187"/>
      <c r="L16" s="187"/>
    </row>
    <row r="17" spans="1:12" ht="15" customHeight="1">
      <c r="A17" s="187"/>
      <c r="B17" s="187"/>
      <c r="C17" s="187"/>
      <c r="D17" s="187"/>
      <c r="E17" s="187"/>
      <c r="F17" s="187"/>
      <c r="G17" s="187"/>
      <c r="H17" s="187"/>
      <c r="I17" s="187"/>
      <c r="J17" s="187"/>
      <c r="K17" s="187"/>
      <c r="L17" s="187"/>
    </row>
    <row r="18" spans="1:12" ht="15" customHeight="1">
      <c r="A18" s="187"/>
      <c r="B18" s="187"/>
      <c r="C18" s="187"/>
      <c r="D18" s="187"/>
      <c r="E18" s="187"/>
      <c r="F18" s="187"/>
      <c r="G18" s="187"/>
      <c r="H18" s="187"/>
      <c r="I18" s="187"/>
      <c r="J18" s="187"/>
      <c r="K18" s="187"/>
      <c r="L18" s="187"/>
    </row>
    <row r="19" spans="1:12" ht="409.5" customHeight="1">
      <c r="A19" s="187"/>
      <c r="B19" s="187"/>
      <c r="C19" s="187"/>
      <c r="D19" s="187"/>
      <c r="E19" s="187"/>
      <c r="F19" s="187"/>
      <c r="G19" s="187"/>
      <c r="H19" s="187"/>
      <c r="I19" s="187"/>
      <c r="J19" s="187"/>
      <c r="K19" s="187"/>
      <c r="L19" s="187"/>
    </row>
    <row r="20" spans="1:12" ht="15" customHeight="1">
      <c r="A20" s="187"/>
      <c r="B20" s="187"/>
      <c r="C20" s="187"/>
      <c r="D20" s="187"/>
      <c r="E20" s="187"/>
      <c r="F20" s="187"/>
      <c r="G20" s="187"/>
      <c r="H20" s="187"/>
      <c r="I20" s="187"/>
      <c r="J20" s="187"/>
      <c r="K20" s="187"/>
      <c r="L20" s="187"/>
    </row>
    <row r="21" spans="1:12" ht="15" customHeight="1">
      <c r="A21" s="187"/>
      <c r="B21" s="187"/>
      <c r="C21" s="187"/>
      <c r="D21" s="187"/>
      <c r="E21" s="187"/>
      <c r="F21" s="187"/>
      <c r="G21" s="187"/>
      <c r="H21" s="187"/>
      <c r="I21" s="187"/>
      <c r="J21" s="187"/>
      <c r="K21" s="187"/>
      <c r="L21" s="187"/>
    </row>
    <row r="22" spans="1:12" ht="15" customHeight="1">
      <c r="A22" s="187"/>
      <c r="B22" s="187"/>
      <c r="C22" s="187"/>
      <c r="D22" s="187"/>
      <c r="E22" s="187"/>
      <c r="F22" s="187"/>
      <c r="G22" s="187"/>
      <c r="H22" s="187"/>
      <c r="I22" s="187"/>
      <c r="J22" s="187"/>
      <c r="K22" s="187"/>
      <c r="L22" s="187"/>
    </row>
    <row r="23" spans="1:12" ht="15" customHeight="1">
      <c r="A23" s="187"/>
      <c r="B23" s="187"/>
      <c r="C23" s="187"/>
      <c r="D23" s="187"/>
      <c r="E23" s="187"/>
      <c r="F23" s="187"/>
      <c r="G23" s="187"/>
      <c r="H23" s="187"/>
      <c r="I23" s="187"/>
      <c r="J23" s="187"/>
      <c r="K23" s="187"/>
      <c r="L23" s="187"/>
    </row>
    <row r="24" spans="1:12" ht="15" customHeight="1">
      <c r="A24" s="187"/>
      <c r="B24" s="187"/>
      <c r="C24" s="187"/>
      <c r="D24" s="187"/>
      <c r="E24" s="187"/>
      <c r="F24" s="187"/>
      <c r="G24" s="187"/>
      <c r="H24" s="187"/>
      <c r="I24" s="187"/>
      <c r="J24" s="187"/>
      <c r="K24" s="187"/>
      <c r="L24" s="187"/>
    </row>
    <row r="25" spans="1:12" ht="15" customHeight="1">
      <c r="A25" s="187"/>
      <c r="B25" s="187"/>
      <c r="C25" s="187"/>
      <c r="D25" s="187"/>
      <c r="E25" s="187"/>
      <c r="F25" s="187"/>
      <c r="G25" s="187"/>
      <c r="H25" s="187"/>
      <c r="I25" s="187"/>
      <c r="J25" s="187"/>
      <c r="K25" s="187"/>
      <c r="L25" s="187"/>
    </row>
    <row r="26" spans="1:12" ht="15" customHeight="1">
      <c r="A26" s="187"/>
      <c r="B26" s="187"/>
      <c r="C26" s="187"/>
      <c r="D26" s="187"/>
      <c r="E26" s="187"/>
      <c r="F26" s="187"/>
      <c r="G26" s="187"/>
      <c r="H26" s="187"/>
      <c r="I26" s="187"/>
      <c r="J26" s="187"/>
      <c r="K26" s="187"/>
      <c r="L26" s="187"/>
    </row>
    <row r="27" spans="1:12" ht="15" customHeight="1">
      <c r="A27" s="187"/>
      <c r="B27" s="187"/>
      <c r="C27" s="187"/>
      <c r="D27" s="187"/>
      <c r="E27" s="187"/>
      <c r="F27" s="187"/>
      <c r="G27" s="187"/>
      <c r="H27" s="187"/>
      <c r="I27" s="187"/>
      <c r="J27" s="187"/>
      <c r="K27" s="187"/>
      <c r="L27" s="187"/>
    </row>
    <row r="28" spans="1:12" ht="15" customHeight="1">
      <c r="A28" s="187"/>
      <c r="B28" s="187"/>
      <c r="C28" s="187"/>
      <c r="D28" s="187"/>
      <c r="E28" s="187"/>
      <c r="F28" s="187"/>
      <c r="G28" s="187"/>
      <c r="H28" s="187"/>
      <c r="I28" s="187"/>
      <c r="J28" s="187"/>
      <c r="K28" s="187"/>
      <c r="L28" s="187"/>
    </row>
    <row r="29" spans="1:12" ht="15" customHeight="1">
      <c r="A29" s="187"/>
      <c r="B29" s="187"/>
      <c r="C29" s="187"/>
      <c r="D29" s="187"/>
      <c r="E29" s="187"/>
      <c r="F29" s="187"/>
      <c r="G29" s="187"/>
      <c r="H29" s="187"/>
      <c r="I29" s="187"/>
      <c r="J29" s="187"/>
      <c r="K29" s="187"/>
      <c r="L29" s="187"/>
    </row>
    <row r="30" spans="1:12">
      <c r="A30" s="187"/>
      <c r="B30" s="187"/>
      <c r="C30" s="187"/>
      <c r="D30" s="187"/>
      <c r="E30" s="187"/>
      <c r="F30" s="187"/>
      <c r="G30" s="187"/>
      <c r="H30" s="187"/>
      <c r="I30" s="187"/>
      <c r="J30" s="187"/>
      <c r="K30" s="187"/>
      <c r="L30" s="187"/>
    </row>
    <row r="31" spans="1:12">
      <c r="A31" s="187"/>
      <c r="B31" s="187"/>
      <c r="C31" s="187"/>
      <c r="D31" s="187"/>
      <c r="E31" s="187"/>
      <c r="F31" s="187"/>
      <c r="G31" s="187"/>
      <c r="H31" s="187"/>
      <c r="I31" s="187"/>
      <c r="J31" s="187"/>
      <c r="K31" s="187"/>
      <c r="L31" s="187"/>
    </row>
    <row r="32" spans="1:12">
      <c r="A32" s="187"/>
      <c r="B32" s="187"/>
      <c r="C32" s="187"/>
      <c r="D32" s="187"/>
      <c r="E32" s="187"/>
      <c r="F32" s="187"/>
      <c r="G32" s="187"/>
      <c r="H32" s="187"/>
      <c r="I32" s="187"/>
      <c r="J32" s="187"/>
      <c r="K32" s="187"/>
      <c r="L32" s="187"/>
    </row>
    <row r="33" spans="1:12">
      <c r="A33" s="187"/>
      <c r="B33" s="187"/>
      <c r="C33" s="187"/>
      <c r="D33" s="187"/>
      <c r="E33" s="187"/>
      <c r="F33" s="187"/>
      <c r="G33" s="187"/>
      <c r="H33" s="187"/>
      <c r="I33" s="187"/>
      <c r="J33" s="187"/>
      <c r="K33" s="187"/>
      <c r="L33" s="187"/>
    </row>
    <row r="34" spans="1:12">
      <c r="A34" s="187"/>
      <c r="B34" s="187"/>
      <c r="C34" s="187"/>
      <c r="D34" s="187"/>
      <c r="E34" s="187"/>
      <c r="F34" s="187"/>
      <c r="G34" s="187"/>
      <c r="H34" s="187"/>
      <c r="I34" s="187"/>
      <c r="J34" s="187"/>
      <c r="K34" s="187"/>
      <c r="L34" s="187"/>
    </row>
    <row r="35" spans="1:12">
      <c r="A35" s="187"/>
      <c r="B35" s="187"/>
      <c r="C35" s="187"/>
      <c r="D35" s="187"/>
      <c r="E35" s="187"/>
      <c r="F35" s="187"/>
      <c r="G35" s="187"/>
      <c r="H35" s="187"/>
      <c r="I35" s="187"/>
      <c r="J35" s="187"/>
      <c r="K35" s="187"/>
      <c r="L35" s="187"/>
    </row>
    <row r="36" spans="1:12">
      <c r="A36" s="187"/>
      <c r="B36" s="187"/>
      <c r="C36" s="187"/>
      <c r="D36" s="187"/>
      <c r="E36" s="187"/>
      <c r="F36" s="187"/>
      <c r="G36" s="187"/>
      <c r="H36" s="187"/>
      <c r="I36" s="187"/>
      <c r="J36" s="187"/>
      <c r="K36" s="187"/>
      <c r="L36" s="187"/>
    </row>
    <row r="37" spans="1:12">
      <c r="A37" s="187"/>
      <c r="B37" s="187"/>
      <c r="C37" s="187"/>
      <c r="D37" s="187"/>
      <c r="E37" s="187"/>
      <c r="F37" s="187"/>
      <c r="G37" s="187"/>
      <c r="H37" s="187"/>
      <c r="I37" s="187"/>
      <c r="J37" s="187"/>
      <c r="K37" s="187"/>
      <c r="L37" s="187"/>
    </row>
    <row r="38" spans="1:12">
      <c r="A38" s="187"/>
      <c r="B38" s="187"/>
      <c r="C38" s="187"/>
      <c r="D38" s="187"/>
      <c r="E38" s="187"/>
      <c r="F38" s="187"/>
      <c r="G38" s="187"/>
      <c r="H38" s="187"/>
      <c r="I38" s="187"/>
      <c r="J38" s="187"/>
      <c r="K38" s="187"/>
      <c r="L38" s="187"/>
    </row>
    <row r="39" spans="1:12">
      <c r="A39" s="187"/>
      <c r="B39" s="187"/>
      <c r="C39" s="187"/>
      <c r="D39" s="187"/>
      <c r="E39" s="187"/>
      <c r="F39" s="187"/>
      <c r="G39" s="187"/>
      <c r="H39" s="187"/>
      <c r="I39" s="187"/>
      <c r="J39" s="187"/>
      <c r="K39" s="187"/>
      <c r="L39" s="187"/>
    </row>
    <row r="40" spans="1:12">
      <c r="A40" s="187"/>
      <c r="B40" s="187"/>
      <c r="C40" s="187"/>
      <c r="D40" s="187"/>
      <c r="E40" s="187"/>
      <c r="F40" s="187"/>
      <c r="G40" s="187"/>
      <c r="H40" s="187"/>
      <c r="I40" s="187"/>
      <c r="J40" s="187"/>
      <c r="K40" s="187"/>
      <c r="L40" s="187"/>
    </row>
    <row r="41" spans="1:12">
      <c r="A41" s="187"/>
      <c r="B41" s="187"/>
      <c r="C41" s="187"/>
      <c r="D41" s="187"/>
      <c r="E41" s="187"/>
      <c r="F41" s="187"/>
      <c r="G41" s="187"/>
      <c r="H41" s="187"/>
      <c r="I41" s="187"/>
      <c r="J41" s="187"/>
      <c r="K41" s="187"/>
      <c r="L41" s="187"/>
    </row>
    <row r="42" spans="1:12">
      <c r="A42" s="187"/>
      <c r="B42" s="187"/>
      <c r="C42" s="187"/>
      <c r="D42" s="187"/>
      <c r="E42" s="187"/>
      <c r="F42" s="187"/>
      <c r="G42" s="187"/>
      <c r="H42" s="187"/>
      <c r="I42" s="187"/>
      <c r="J42" s="187"/>
      <c r="K42" s="187"/>
      <c r="L42" s="187"/>
    </row>
    <row r="43" spans="1:12">
      <c r="A43" s="187"/>
      <c r="B43" s="187"/>
      <c r="C43" s="187"/>
      <c r="D43" s="187"/>
      <c r="E43" s="187"/>
      <c r="F43" s="187"/>
      <c r="G43" s="187"/>
      <c r="H43" s="187"/>
      <c r="I43" s="187"/>
      <c r="J43" s="187"/>
      <c r="K43" s="187"/>
      <c r="L43" s="187"/>
    </row>
    <row r="44" spans="1:12">
      <c r="A44" s="187"/>
      <c r="B44" s="187"/>
      <c r="C44" s="187"/>
      <c r="D44" s="187"/>
      <c r="E44" s="187"/>
      <c r="F44" s="187"/>
      <c r="G44" s="187"/>
      <c r="H44" s="187"/>
      <c r="I44" s="187"/>
      <c r="J44" s="187"/>
      <c r="K44" s="187"/>
      <c r="L44" s="187"/>
    </row>
    <row r="45" spans="1:12">
      <c r="A45" s="187"/>
      <c r="B45" s="187"/>
      <c r="C45" s="187"/>
      <c r="D45" s="187"/>
      <c r="E45" s="187"/>
      <c r="F45" s="187"/>
      <c r="G45" s="187"/>
      <c r="H45" s="187"/>
      <c r="I45" s="187"/>
      <c r="J45" s="187"/>
      <c r="K45" s="187"/>
      <c r="L45" s="187"/>
    </row>
    <row r="46" spans="1:12">
      <c r="A46" s="187"/>
      <c r="B46" s="187"/>
      <c r="C46" s="187"/>
      <c r="D46" s="187"/>
      <c r="E46" s="187"/>
      <c r="F46" s="187"/>
      <c r="G46" s="187"/>
      <c r="H46" s="187"/>
      <c r="I46" s="187"/>
      <c r="J46" s="187"/>
      <c r="K46" s="187"/>
      <c r="L46" s="187"/>
    </row>
    <row r="47" spans="1:12">
      <c r="A47" s="187"/>
      <c r="B47" s="187"/>
      <c r="C47" s="187"/>
      <c r="D47" s="187"/>
      <c r="E47" s="187"/>
      <c r="F47" s="187"/>
      <c r="G47" s="187"/>
      <c r="H47" s="187"/>
      <c r="I47" s="187"/>
      <c r="J47" s="187"/>
      <c r="K47" s="187"/>
      <c r="L47" s="187"/>
    </row>
    <row r="48" spans="1:12">
      <c r="A48" s="187"/>
      <c r="B48" s="187"/>
      <c r="C48" s="187"/>
      <c r="D48" s="187"/>
      <c r="E48" s="187"/>
      <c r="F48" s="187"/>
      <c r="G48" s="187"/>
      <c r="H48" s="187"/>
      <c r="I48" s="187"/>
      <c r="J48" s="187"/>
      <c r="K48" s="187"/>
      <c r="L48" s="187"/>
    </row>
    <row r="49" spans="1:12">
      <c r="A49" s="187"/>
      <c r="B49" s="187"/>
      <c r="C49" s="187"/>
      <c r="D49" s="187"/>
      <c r="E49" s="187"/>
      <c r="F49" s="187"/>
      <c r="G49" s="187"/>
      <c r="H49" s="187"/>
      <c r="I49" s="187"/>
      <c r="J49" s="187"/>
      <c r="K49" s="187"/>
      <c r="L49" s="187"/>
    </row>
    <row r="50" spans="1:12" ht="1.5" customHeight="1">
      <c r="A50" s="187"/>
      <c r="B50" s="187"/>
      <c r="C50" s="187"/>
      <c r="D50" s="187"/>
      <c r="E50" s="187"/>
      <c r="F50" s="187"/>
      <c r="G50" s="187"/>
      <c r="H50" s="187"/>
      <c r="I50" s="187"/>
      <c r="J50" s="187"/>
      <c r="K50" s="187"/>
      <c r="L50" s="187"/>
    </row>
    <row r="51" spans="1:12" hidden="1">
      <c r="A51" s="187"/>
      <c r="B51" s="187"/>
      <c r="C51" s="187"/>
      <c r="D51" s="187"/>
      <c r="E51" s="187"/>
      <c r="F51" s="187"/>
      <c r="G51" s="187"/>
      <c r="H51" s="187"/>
      <c r="I51" s="187"/>
      <c r="J51" s="187"/>
      <c r="K51" s="187"/>
      <c r="L51" s="187"/>
    </row>
    <row r="52" spans="1:12" hidden="1">
      <c r="A52" s="187"/>
      <c r="B52" s="187"/>
      <c r="C52" s="187"/>
      <c r="D52" s="187"/>
      <c r="E52" s="187"/>
      <c r="F52" s="187"/>
      <c r="G52" s="187"/>
      <c r="H52" s="187"/>
      <c r="I52" s="187"/>
      <c r="J52" s="187"/>
      <c r="K52" s="187"/>
      <c r="L52" s="187"/>
    </row>
    <row r="53" spans="1:12" ht="5.25" hidden="1" customHeight="1">
      <c r="A53" s="187"/>
      <c r="B53" s="187"/>
      <c r="C53" s="187"/>
      <c r="D53" s="187"/>
      <c r="E53" s="187"/>
      <c r="F53" s="187"/>
      <c r="G53" s="187"/>
      <c r="H53" s="187"/>
      <c r="I53" s="187"/>
      <c r="J53" s="187"/>
      <c r="K53" s="187"/>
      <c r="L53" s="187"/>
    </row>
    <row r="54" spans="1:12" hidden="1">
      <c r="A54" s="187"/>
      <c r="B54" s="187"/>
      <c r="C54" s="187"/>
      <c r="D54" s="187"/>
      <c r="E54" s="187"/>
      <c r="F54" s="187"/>
      <c r="G54" s="187"/>
      <c r="H54" s="187"/>
      <c r="I54" s="187"/>
      <c r="J54" s="187"/>
      <c r="K54" s="187"/>
      <c r="L54" s="187"/>
    </row>
    <row r="55" spans="1:12" hidden="1">
      <c r="A55" s="187"/>
      <c r="B55" s="187"/>
      <c r="C55" s="187"/>
      <c r="D55" s="187"/>
      <c r="E55" s="187"/>
      <c r="F55" s="187"/>
      <c r="G55" s="187"/>
      <c r="H55" s="187"/>
      <c r="I55" s="187"/>
      <c r="J55" s="187"/>
      <c r="K55" s="187"/>
      <c r="L55" s="187"/>
    </row>
    <row r="56" spans="1:12" hidden="1">
      <c r="A56" s="187"/>
      <c r="B56" s="187"/>
      <c r="C56" s="187"/>
      <c r="D56" s="187"/>
      <c r="E56" s="187"/>
      <c r="F56" s="187"/>
      <c r="G56" s="187"/>
      <c r="H56" s="187"/>
      <c r="I56" s="187"/>
      <c r="J56" s="187"/>
      <c r="K56" s="187"/>
      <c r="L56" s="187"/>
    </row>
    <row r="57" spans="1:12" hidden="1">
      <c r="A57" s="187"/>
      <c r="B57" s="187"/>
      <c r="C57" s="187"/>
      <c r="D57" s="187"/>
      <c r="E57" s="187"/>
      <c r="F57" s="187"/>
      <c r="G57" s="187"/>
      <c r="H57" s="187"/>
      <c r="I57" s="187"/>
      <c r="J57" s="187"/>
      <c r="K57" s="187"/>
      <c r="L57" s="187"/>
    </row>
    <row r="58" spans="1:12" hidden="1">
      <c r="A58" s="187"/>
      <c r="B58" s="187"/>
      <c r="C58" s="187"/>
      <c r="D58" s="187"/>
      <c r="E58" s="187"/>
      <c r="F58" s="187"/>
      <c r="G58" s="187"/>
      <c r="H58" s="187"/>
      <c r="I58" s="187"/>
      <c r="J58" s="187"/>
      <c r="K58" s="187"/>
      <c r="L58" s="187"/>
    </row>
    <row r="59" spans="1:12" hidden="1">
      <c r="A59" s="187"/>
      <c r="B59" s="187"/>
      <c r="C59" s="187"/>
      <c r="D59" s="187"/>
      <c r="E59" s="187"/>
      <c r="F59" s="187"/>
      <c r="G59" s="187"/>
      <c r="H59" s="187"/>
      <c r="I59" s="187"/>
      <c r="J59" s="187"/>
      <c r="K59" s="187"/>
      <c r="L59" s="187"/>
    </row>
    <row r="60" spans="1:12" hidden="1">
      <c r="A60" s="187"/>
      <c r="B60" s="187"/>
      <c r="C60" s="187"/>
      <c r="D60" s="187"/>
      <c r="E60" s="187"/>
      <c r="F60" s="187"/>
      <c r="G60" s="187"/>
      <c r="H60" s="187"/>
      <c r="I60" s="187"/>
      <c r="J60" s="187"/>
      <c r="K60" s="187"/>
      <c r="L60" s="187"/>
    </row>
    <row r="61" spans="1:12" hidden="1">
      <c r="A61" s="187"/>
      <c r="B61" s="187"/>
      <c r="C61" s="187"/>
      <c r="D61" s="187"/>
      <c r="E61" s="187"/>
      <c r="F61" s="187"/>
      <c r="G61" s="187"/>
      <c r="H61" s="187"/>
      <c r="I61" s="187"/>
      <c r="J61" s="187"/>
      <c r="K61" s="187"/>
      <c r="L61" s="187"/>
    </row>
    <row r="62" spans="1:12" hidden="1">
      <c r="A62" s="187"/>
      <c r="B62" s="187"/>
      <c r="C62" s="187"/>
      <c r="D62" s="187"/>
      <c r="E62" s="187"/>
      <c r="F62" s="187"/>
      <c r="G62" s="187"/>
      <c r="H62" s="187"/>
      <c r="I62" s="187"/>
      <c r="J62" s="187"/>
      <c r="K62" s="187"/>
      <c r="L62" s="187"/>
    </row>
    <row r="63" spans="1:12" hidden="1">
      <c r="A63" s="187"/>
      <c r="B63" s="187"/>
      <c r="C63" s="187"/>
      <c r="D63" s="187"/>
      <c r="E63" s="187"/>
      <c r="F63" s="187"/>
      <c r="G63" s="187"/>
      <c r="H63" s="187"/>
      <c r="I63" s="187"/>
      <c r="J63" s="187"/>
      <c r="K63" s="187"/>
      <c r="L63" s="187"/>
    </row>
    <row r="64" spans="1:12" hidden="1">
      <c r="A64" s="187"/>
      <c r="B64" s="187"/>
      <c r="C64" s="187"/>
      <c r="D64" s="187"/>
      <c r="E64" s="187"/>
      <c r="F64" s="187"/>
      <c r="G64" s="187"/>
      <c r="H64" s="187"/>
      <c r="I64" s="187"/>
      <c r="J64" s="187"/>
      <c r="K64" s="187"/>
      <c r="L64" s="187"/>
    </row>
    <row r="65" spans="1:12" hidden="1">
      <c r="A65" s="187"/>
      <c r="B65" s="187"/>
      <c r="C65" s="187"/>
      <c r="D65" s="187"/>
      <c r="E65" s="187"/>
      <c r="F65" s="187"/>
      <c r="G65" s="187"/>
      <c r="H65" s="187"/>
      <c r="I65" s="187"/>
      <c r="J65" s="187"/>
      <c r="K65" s="187"/>
      <c r="L65" s="187"/>
    </row>
    <row r="66" spans="1:12" hidden="1">
      <c r="A66" s="187"/>
      <c r="B66" s="187"/>
      <c r="C66" s="187"/>
      <c r="D66" s="187"/>
      <c r="E66" s="187"/>
      <c r="F66" s="187"/>
      <c r="G66" s="187"/>
      <c r="H66" s="187"/>
      <c r="I66" s="187"/>
      <c r="J66" s="187"/>
      <c r="K66" s="187"/>
      <c r="L66" s="187"/>
    </row>
    <row r="67" spans="1:12" hidden="1">
      <c r="A67" s="187"/>
      <c r="B67" s="187"/>
      <c r="C67" s="187"/>
      <c r="D67" s="187"/>
      <c r="E67" s="187"/>
      <c r="F67" s="187"/>
      <c r="G67" s="187"/>
      <c r="H67" s="187"/>
      <c r="I67" s="187"/>
      <c r="J67" s="187"/>
      <c r="K67" s="187"/>
      <c r="L67" s="187"/>
    </row>
    <row r="68" spans="1:12" hidden="1">
      <c r="A68" s="187"/>
      <c r="B68" s="187"/>
      <c r="C68" s="187"/>
      <c r="D68" s="187"/>
      <c r="E68" s="187"/>
      <c r="F68" s="187"/>
      <c r="G68" s="187"/>
      <c r="H68" s="187"/>
      <c r="I68" s="187"/>
      <c r="J68" s="187"/>
      <c r="K68" s="187"/>
      <c r="L68" s="187"/>
    </row>
    <row r="69" spans="1:12" hidden="1">
      <c r="A69" s="187"/>
      <c r="B69" s="187"/>
      <c r="C69" s="187"/>
      <c r="D69" s="187"/>
      <c r="E69" s="187"/>
      <c r="F69" s="187"/>
      <c r="G69" s="187"/>
      <c r="H69" s="187"/>
      <c r="I69" s="187"/>
      <c r="J69" s="187"/>
      <c r="K69" s="187"/>
      <c r="L69" s="187"/>
    </row>
    <row r="70" spans="1:12" ht="8.25" hidden="1" customHeight="1">
      <c r="A70" s="187"/>
      <c r="B70" s="187"/>
      <c r="C70" s="187"/>
      <c r="D70" s="187"/>
      <c r="E70" s="187"/>
      <c r="F70" s="187"/>
      <c r="G70" s="187"/>
      <c r="H70" s="187"/>
      <c r="I70" s="187"/>
      <c r="J70" s="187"/>
      <c r="K70" s="187"/>
      <c r="L70" s="187"/>
    </row>
    <row r="71" spans="1:12" ht="15" hidden="1" customHeight="1">
      <c r="A71" s="187"/>
      <c r="B71" s="187"/>
      <c r="C71" s="187"/>
      <c r="D71" s="187"/>
      <c r="E71" s="187"/>
      <c r="F71" s="187"/>
      <c r="G71" s="187"/>
      <c r="H71" s="187"/>
      <c r="I71" s="187"/>
      <c r="J71" s="187"/>
      <c r="K71" s="187"/>
      <c r="L71" s="187"/>
    </row>
    <row r="72" spans="1:12" ht="15" hidden="1" customHeight="1">
      <c r="A72" s="187"/>
      <c r="B72" s="187"/>
      <c r="C72" s="187"/>
      <c r="D72" s="187"/>
      <c r="E72" s="187"/>
      <c r="F72" s="187"/>
      <c r="G72" s="187"/>
      <c r="H72" s="187"/>
      <c r="I72" s="187"/>
      <c r="J72" s="187"/>
      <c r="K72" s="187"/>
      <c r="L72" s="187"/>
    </row>
    <row r="73" spans="1:12" ht="15" hidden="1" customHeight="1">
      <c r="A73" s="187"/>
      <c r="B73" s="187"/>
      <c r="C73" s="187"/>
      <c r="D73" s="187"/>
      <c r="E73" s="187"/>
      <c r="F73" s="187"/>
      <c r="G73" s="187"/>
      <c r="H73" s="187"/>
      <c r="I73" s="187"/>
      <c r="J73" s="187"/>
      <c r="K73" s="187"/>
      <c r="L73" s="187"/>
    </row>
    <row r="74" spans="1:12" ht="15" hidden="1" customHeight="1">
      <c r="A74" s="187"/>
      <c r="B74" s="187"/>
      <c r="C74" s="187"/>
      <c r="D74" s="187"/>
      <c r="E74" s="187"/>
      <c r="F74" s="187"/>
      <c r="G74" s="187"/>
      <c r="H74" s="187"/>
      <c r="I74" s="187"/>
      <c r="J74" s="187"/>
      <c r="K74" s="187"/>
      <c r="L74" s="187"/>
    </row>
    <row r="75" spans="1:12" ht="15" hidden="1" customHeight="1">
      <c r="A75" s="187"/>
      <c r="B75" s="187"/>
      <c r="C75" s="187"/>
      <c r="D75" s="187"/>
      <c r="E75" s="187"/>
      <c r="F75" s="187"/>
      <c r="G75" s="187"/>
      <c r="H75" s="187"/>
      <c r="I75" s="187"/>
      <c r="J75" s="187"/>
      <c r="K75" s="187"/>
      <c r="L75" s="187"/>
    </row>
    <row r="76" spans="1:12" ht="15" hidden="1" customHeight="1">
      <c r="A76" s="187"/>
      <c r="B76" s="187"/>
      <c r="C76" s="187"/>
      <c r="D76" s="187"/>
      <c r="E76" s="187"/>
      <c r="F76" s="187"/>
      <c r="G76" s="187"/>
      <c r="H76" s="187"/>
      <c r="I76" s="187"/>
      <c r="J76" s="187"/>
      <c r="K76" s="187"/>
      <c r="L76" s="187"/>
    </row>
    <row r="77" spans="1:12" ht="4.5" hidden="1" customHeight="1">
      <c r="A77" s="187"/>
      <c r="B77" s="187"/>
      <c r="C77" s="187"/>
      <c r="D77" s="187"/>
      <c r="E77" s="187"/>
      <c r="F77" s="187"/>
      <c r="G77" s="187"/>
      <c r="H77" s="187"/>
      <c r="I77" s="187"/>
      <c r="J77" s="187"/>
      <c r="K77" s="187"/>
      <c r="L77" s="187"/>
    </row>
    <row r="78" spans="1:12" ht="15" hidden="1" customHeight="1">
      <c r="A78" s="187"/>
      <c r="B78" s="187"/>
      <c r="C78" s="187"/>
      <c r="D78" s="187"/>
      <c r="E78" s="187"/>
      <c r="F78" s="187"/>
      <c r="G78" s="187"/>
      <c r="H78" s="187"/>
      <c r="I78" s="187"/>
      <c r="J78" s="187"/>
      <c r="K78" s="187"/>
      <c r="L78" s="187"/>
    </row>
    <row r="79" spans="1:12" ht="15" hidden="1" customHeight="1">
      <c r="A79" s="187"/>
      <c r="B79" s="187"/>
      <c r="C79" s="187"/>
      <c r="D79" s="187"/>
      <c r="E79" s="187"/>
      <c r="F79" s="187"/>
      <c r="G79" s="187"/>
      <c r="H79" s="187"/>
      <c r="I79" s="187"/>
      <c r="J79" s="187"/>
      <c r="K79" s="187"/>
      <c r="L79" s="187"/>
    </row>
    <row r="80" spans="1:12" ht="15" hidden="1" customHeight="1">
      <c r="A80" s="187"/>
      <c r="B80" s="187"/>
      <c r="C80" s="187"/>
      <c r="D80" s="187"/>
      <c r="E80" s="187"/>
      <c r="F80" s="187"/>
      <c r="G80" s="187"/>
      <c r="H80" s="187"/>
      <c r="I80" s="187"/>
      <c r="J80" s="187"/>
      <c r="K80" s="187"/>
      <c r="L80" s="187"/>
    </row>
    <row r="81" spans="1:12" ht="15" hidden="1" customHeight="1">
      <c r="A81" s="187"/>
      <c r="B81" s="187"/>
      <c r="C81" s="187"/>
      <c r="D81" s="187"/>
      <c r="E81" s="187"/>
      <c r="F81" s="187"/>
      <c r="G81" s="187"/>
      <c r="H81" s="187"/>
      <c r="I81" s="187"/>
      <c r="J81" s="187"/>
      <c r="K81" s="187"/>
      <c r="L81" s="187"/>
    </row>
    <row r="82" spans="1:12" ht="15" hidden="1" customHeight="1">
      <c r="A82" s="187"/>
      <c r="B82" s="187"/>
      <c r="C82" s="187"/>
      <c r="D82" s="187"/>
      <c r="E82" s="187"/>
      <c r="F82" s="187"/>
      <c r="G82" s="187"/>
      <c r="H82" s="187"/>
      <c r="I82" s="187"/>
      <c r="J82" s="187"/>
      <c r="K82" s="187"/>
      <c r="L82" s="187"/>
    </row>
    <row r="83" spans="1:12" ht="15" hidden="1" customHeight="1">
      <c r="A83" s="187"/>
      <c r="B83" s="187"/>
      <c r="C83" s="187"/>
      <c r="D83" s="187"/>
      <c r="E83" s="187"/>
      <c r="F83" s="187"/>
      <c r="G83" s="187"/>
      <c r="H83" s="187"/>
      <c r="I83" s="187"/>
      <c r="J83" s="187"/>
      <c r="K83" s="187"/>
      <c r="L83" s="187"/>
    </row>
    <row r="84" spans="1:12" ht="15" hidden="1" customHeight="1">
      <c r="A84" s="187"/>
      <c r="B84" s="187"/>
      <c r="C84" s="187"/>
      <c r="D84" s="187"/>
      <c r="E84" s="187"/>
      <c r="F84" s="187"/>
      <c r="G84" s="187"/>
      <c r="H84" s="187"/>
      <c r="I84" s="187"/>
      <c r="J84" s="187"/>
      <c r="K84" s="187"/>
      <c r="L84" s="187"/>
    </row>
    <row r="85" spans="1:12" ht="15" hidden="1" customHeight="1">
      <c r="A85" s="187"/>
      <c r="B85" s="187"/>
      <c r="C85" s="187"/>
      <c r="D85" s="187"/>
      <c r="E85" s="187"/>
      <c r="F85" s="187"/>
      <c r="G85" s="187"/>
      <c r="H85" s="187"/>
      <c r="I85" s="187"/>
      <c r="J85" s="187"/>
      <c r="K85" s="187"/>
      <c r="L85" s="187"/>
    </row>
    <row r="86" spans="1:12" ht="15" hidden="1" customHeight="1">
      <c r="A86" s="187"/>
      <c r="B86" s="187"/>
      <c r="C86" s="187"/>
      <c r="D86" s="187"/>
      <c r="E86" s="187"/>
      <c r="F86" s="187"/>
      <c r="G86" s="187"/>
      <c r="H86" s="187"/>
      <c r="I86" s="187"/>
      <c r="J86" s="187"/>
      <c r="K86" s="187"/>
      <c r="L86" s="187"/>
    </row>
    <row r="87" spans="1:12" ht="15" hidden="1" customHeight="1">
      <c r="A87" s="187"/>
      <c r="B87" s="187"/>
      <c r="C87" s="187"/>
      <c r="D87" s="187"/>
      <c r="E87" s="187"/>
      <c r="F87" s="187"/>
      <c r="G87" s="187"/>
      <c r="H87" s="187"/>
      <c r="I87" s="187"/>
      <c r="J87" s="187"/>
      <c r="K87" s="187"/>
      <c r="L87" s="187"/>
    </row>
    <row r="88" spans="1:12" ht="15" hidden="1" customHeight="1">
      <c r="A88" s="187"/>
      <c r="B88" s="187"/>
      <c r="C88" s="187"/>
      <c r="D88" s="187"/>
      <c r="E88" s="187"/>
      <c r="F88" s="187"/>
      <c r="G88" s="187"/>
      <c r="H88" s="187"/>
      <c r="I88" s="187"/>
      <c r="J88" s="187"/>
      <c r="K88" s="187"/>
      <c r="L88" s="187"/>
    </row>
    <row r="89" spans="1:12" ht="15" hidden="1" customHeight="1">
      <c r="A89" s="187"/>
      <c r="B89" s="187"/>
      <c r="C89" s="187"/>
      <c r="D89" s="187"/>
      <c r="E89" s="187"/>
      <c r="F89" s="187"/>
      <c r="G89" s="187"/>
      <c r="H89" s="187"/>
      <c r="I89" s="187"/>
      <c r="J89" s="187"/>
      <c r="K89" s="187"/>
      <c r="L89" s="187"/>
    </row>
    <row r="90" spans="1:12" ht="32.25" customHeight="1">
      <c r="A90" s="187"/>
      <c r="B90" s="187"/>
      <c r="C90" s="187"/>
      <c r="D90" s="187"/>
      <c r="E90" s="187"/>
      <c r="F90" s="187"/>
      <c r="G90" s="187"/>
      <c r="H90" s="187"/>
      <c r="I90" s="187"/>
      <c r="J90" s="187"/>
      <c r="K90" s="187"/>
      <c r="L90" s="187"/>
    </row>
  </sheetData>
  <mergeCells count="3">
    <mergeCell ref="A4:L4"/>
    <mergeCell ref="A6:L6"/>
    <mergeCell ref="A7:L90"/>
  </mergeCell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tabSelected="1" topLeftCell="A25" zoomScale="71" zoomScaleNormal="71" zoomScaleSheetLayoutView="90" workbookViewId="0">
      <selection activeCell="B16" sqref="B16:B21"/>
    </sheetView>
  </sheetViews>
  <sheetFormatPr defaultColWidth="9.109375" defaultRowHeight="15.6"/>
  <cols>
    <col min="1" max="1" width="11.44140625" style="1" customWidth="1"/>
    <col min="2" max="2" width="96.88671875" style="1" customWidth="1"/>
    <col min="3" max="3" width="13.109375" style="1" customWidth="1"/>
    <col min="4" max="4" width="14.33203125" style="1" bestFit="1" customWidth="1"/>
    <col min="5" max="5" width="12.5546875" style="1" bestFit="1" customWidth="1"/>
    <col min="6" max="6" width="14.5546875" style="1" customWidth="1"/>
    <col min="7" max="7" width="14.109375" style="1" customWidth="1"/>
    <col min="8" max="8" width="15.88671875" style="1" customWidth="1"/>
    <col min="9" max="11" width="12.5546875" style="1" bestFit="1" customWidth="1"/>
    <col min="12" max="12" width="14.44140625" style="1" customWidth="1"/>
    <col min="13" max="16384" width="9.109375" style="1"/>
  </cols>
  <sheetData>
    <row r="1" spans="1:21">
      <c r="A1" s="285"/>
      <c r="B1" s="285"/>
      <c r="C1" s="286"/>
      <c r="D1" s="286"/>
      <c r="E1" s="286"/>
      <c r="F1" s="286"/>
      <c r="G1" s="286"/>
      <c r="H1" s="286"/>
      <c r="I1" s="286"/>
      <c r="J1" s="286"/>
      <c r="K1" s="286"/>
    </row>
    <row r="2" spans="1:21">
      <c r="A2" s="287"/>
      <c r="B2" s="287"/>
      <c r="C2" s="287"/>
      <c r="D2" s="287"/>
      <c r="E2" s="287"/>
      <c r="F2" s="287"/>
      <c r="G2" s="287"/>
      <c r="H2" s="287"/>
      <c r="I2" s="287"/>
      <c r="J2" s="287"/>
      <c r="K2" s="287"/>
    </row>
    <row r="4" spans="1:21">
      <c r="A4" s="284" t="s">
        <v>136</v>
      </c>
      <c r="B4" s="284"/>
      <c r="C4" s="284"/>
      <c r="D4" s="284"/>
      <c r="E4" s="284"/>
      <c r="F4" s="284"/>
      <c r="G4" s="284"/>
      <c r="H4" s="284"/>
      <c r="I4" s="284"/>
      <c r="J4" s="284"/>
      <c r="K4" s="284"/>
    </row>
    <row r="5" spans="1:21" ht="20.399999999999999">
      <c r="B5" s="157"/>
    </row>
    <row r="6" spans="1:21" ht="16.2" thickBot="1">
      <c r="A6" s="3"/>
      <c r="B6" s="3"/>
      <c r="D6" s="2"/>
      <c r="E6" s="2"/>
      <c r="F6" s="2"/>
      <c r="G6" s="2"/>
      <c r="H6" s="2"/>
      <c r="I6" s="2"/>
      <c r="J6" s="2"/>
      <c r="K6" s="2"/>
    </row>
    <row r="7" spans="1:21" ht="18" thickBot="1">
      <c r="A7" s="297" t="s">
        <v>71</v>
      </c>
      <c r="B7" s="298"/>
      <c r="C7" s="298"/>
      <c r="D7" s="299"/>
      <c r="E7" s="299"/>
      <c r="F7" s="299"/>
      <c r="G7" s="299"/>
      <c r="H7" s="299"/>
      <c r="I7" s="299"/>
      <c r="J7" s="299"/>
      <c r="K7" s="299"/>
      <c r="L7" s="300"/>
    </row>
    <row r="8" spans="1:21" ht="35.4" thickBot="1">
      <c r="A8" s="51"/>
      <c r="B8" s="52"/>
      <c r="C8" s="53"/>
      <c r="D8" s="54">
        <v>2022</v>
      </c>
      <c r="E8" s="55">
        <v>2023</v>
      </c>
      <c r="F8" s="55">
        <v>2024</v>
      </c>
      <c r="G8" s="55">
        <v>2025</v>
      </c>
      <c r="H8" s="55">
        <v>2026</v>
      </c>
      <c r="I8" s="55">
        <v>2027</v>
      </c>
      <c r="J8" s="55">
        <v>2028</v>
      </c>
      <c r="K8" s="56">
        <v>2029</v>
      </c>
      <c r="L8" s="57" t="s">
        <v>47</v>
      </c>
    </row>
    <row r="9" spans="1:21" ht="39" customHeight="1">
      <c r="A9" s="305" t="s">
        <v>72</v>
      </c>
      <c r="B9" s="308" t="s">
        <v>96</v>
      </c>
      <c r="C9" s="58" t="s">
        <v>9</v>
      </c>
      <c r="D9" s="59"/>
      <c r="E9" s="60"/>
      <c r="F9" s="61">
        <f>+F16+F35</f>
        <v>123718.75</v>
      </c>
      <c r="G9" s="61">
        <f t="shared" ref="G9:H9" si="0">+G16+G35</f>
        <v>79781.25</v>
      </c>
      <c r="H9" s="61">
        <f t="shared" si="0"/>
        <v>74000</v>
      </c>
      <c r="I9" s="61"/>
      <c r="J9" s="61"/>
      <c r="K9" s="62"/>
      <c r="L9" s="63">
        <f>+F9+G9+H9</f>
        <v>277500</v>
      </c>
      <c r="M9" s="3"/>
      <c r="N9" s="4"/>
      <c r="O9" s="4"/>
      <c r="P9" s="4"/>
      <c r="Q9" s="4"/>
      <c r="R9" s="4"/>
      <c r="S9" s="4"/>
      <c r="T9" s="4"/>
      <c r="U9" s="4"/>
    </row>
    <row r="10" spans="1:21" ht="72">
      <c r="A10" s="306"/>
      <c r="B10" s="309"/>
      <c r="C10" s="64" t="s">
        <v>10</v>
      </c>
      <c r="D10" s="65"/>
      <c r="E10" s="66"/>
      <c r="F10" s="67">
        <f>+F17+F36</f>
        <v>64750</v>
      </c>
      <c r="G10" s="67">
        <f t="shared" ref="G10" si="1">+G17+G36</f>
        <v>27750</v>
      </c>
      <c r="H10" s="67"/>
      <c r="I10" s="67"/>
      <c r="J10" s="67"/>
      <c r="K10" s="68"/>
      <c r="L10" s="69">
        <f>+F10+G10+H10</f>
        <v>92500</v>
      </c>
      <c r="M10" s="3"/>
      <c r="N10" s="4"/>
      <c r="O10" s="4"/>
      <c r="P10" s="4"/>
      <c r="Q10" s="4"/>
      <c r="R10" s="4"/>
      <c r="S10" s="4"/>
      <c r="T10" s="4"/>
      <c r="U10" s="4"/>
    </row>
    <row r="11" spans="1:21" ht="54">
      <c r="A11" s="306"/>
      <c r="B11" s="309"/>
      <c r="C11" s="64" t="s">
        <v>11</v>
      </c>
      <c r="D11" s="65"/>
      <c r="E11" s="66"/>
      <c r="F11" s="67">
        <f>+F18+F37</f>
        <v>188468.75</v>
      </c>
      <c r="G11" s="67">
        <f t="shared" ref="G11:H11" si="2">+G18+G37</f>
        <v>107531.25</v>
      </c>
      <c r="H11" s="67">
        <f t="shared" si="2"/>
        <v>74000</v>
      </c>
      <c r="I11" s="67"/>
      <c r="J11" s="67"/>
      <c r="K11" s="68"/>
      <c r="L11" s="69">
        <f>+F11+G11+H11</f>
        <v>370000</v>
      </c>
      <c r="M11" s="3"/>
      <c r="N11" s="4"/>
      <c r="O11" s="4"/>
      <c r="P11" s="4"/>
      <c r="Q11" s="4"/>
      <c r="R11" s="4"/>
      <c r="S11" s="4"/>
      <c r="T11" s="4"/>
      <c r="U11" s="4"/>
    </row>
    <row r="12" spans="1:21" ht="54">
      <c r="A12" s="306"/>
      <c r="B12" s="309"/>
      <c r="C12" s="64" t="s">
        <v>12</v>
      </c>
      <c r="D12" s="65"/>
      <c r="E12" s="66"/>
      <c r="F12" s="67"/>
      <c r="G12" s="67"/>
      <c r="H12" s="67"/>
      <c r="I12" s="67"/>
      <c r="J12" s="67"/>
      <c r="K12" s="68"/>
      <c r="L12" s="69"/>
      <c r="M12" s="3"/>
      <c r="N12" s="4"/>
      <c r="O12" s="4"/>
      <c r="P12" s="4"/>
      <c r="Q12" s="4"/>
      <c r="R12" s="4"/>
      <c r="S12" s="4"/>
      <c r="T12" s="4"/>
      <c r="U12" s="4"/>
    </row>
    <row r="13" spans="1:21" ht="36.6" thickBot="1">
      <c r="A13" s="306"/>
      <c r="B13" s="309"/>
      <c r="C13" s="70" t="s">
        <v>13</v>
      </c>
      <c r="D13" s="71"/>
      <c r="E13" s="72"/>
      <c r="F13" s="67">
        <f>+F20+F39</f>
        <v>30562.5</v>
      </c>
      <c r="G13" s="67">
        <f t="shared" ref="G13:H13" si="3">+G20+G39</f>
        <v>17437.5</v>
      </c>
      <c r="H13" s="67">
        <f t="shared" si="3"/>
        <v>12000</v>
      </c>
      <c r="I13" s="73"/>
      <c r="J13" s="73"/>
      <c r="K13" s="74"/>
      <c r="L13" s="69">
        <f t="shared" ref="L13" si="4">+F13+G13+H13</f>
        <v>60000</v>
      </c>
      <c r="M13" s="3"/>
      <c r="O13" s="2"/>
      <c r="P13" s="2"/>
      <c r="Q13" s="2"/>
      <c r="R13" s="2"/>
      <c r="S13" s="2"/>
      <c r="T13" s="2"/>
      <c r="U13" s="2"/>
    </row>
    <row r="14" spans="1:21" ht="35.4" thickBot="1">
      <c r="A14" s="307"/>
      <c r="B14" s="310"/>
      <c r="C14" s="75" t="s">
        <v>17</v>
      </c>
      <c r="D14" s="76"/>
      <c r="E14" s="77"/>
      <c r="F14" s="78">
        <f>SUM(F9:F13)</f>
        <v>407500</v>
      </c>
      <c r="G14" s="78">
        <f t="shared" ref="G14:H14" si="5">SUM(G9:G13)</f>
        <v>232500</v>
      </c>
      <c r="H14" s="78">
        <f t="shared" si="5"/>
        <v>160000</v>
      </c>
      <c r="I14" s="78"/>
      <c r="J14" s="78"/>
      <c r="K14" s="79"/>
      <c r="L14" s="80">
        <f>SUM(L9:L13)</f>
        <v>800000</v>
      </c>
      <c r="M14" s="3"/>
      <c r="O14" s="2"/>
      <c r="P14" s="2"/>
      <c r="Q14" s="2"/>
      <c r="R14" s="2"/>
      <c r="S14" s="2"/>
      <c r="T14" s="2"/>
      <c r="U14" s="2"/>
    </row>
    <row r="15" spans="1:21" ht="18" thickBot="1">
      <c r="A15" s="288" t="s">
        <v>97</v>
      </c>
      <c r="B15" s="289"/>
      <c r="C15" s="290"/>
      <c r="D15" s="290"/>
      <c r="E15" s="290"/>
      <c r="F15" s="290"/>
      <c r="G15" s="290"/>
      <c r="H15" s="290"/>
      <c r="I15" s="290"/>
      <c r="J15" s="290"/>
      <c r="K15" s="290"/>
      <c r="L15" s="291"/>
    </row>
    <row r="16" spans="1:21" ht="54">
      <c r="A16" s="311" t="s">
        <v>73</v>
      </c>
      <c r="B16" s="314" t="s">
        <v>98</v>
      </c>
      <c r="C16" s="81" t="s">
        <v>9</v>
      </c>
      <c r="D16" s="82"/>
      <c r="E16" s="83"/>
      <c r="F16" s="83"/>
      <c r="G16" s="83"/>
      <c r="H16" s="83"/>
      <c r="I16" s="83"/>
      <c r="J16" s="84"/>
      <c r="K16" s="85"/>
      <c r="L16" s="86"/>
      <c r="M16" s="3"/>
      <c r="N16" s="4"/>
      <c r="O16" s="4"/>
      <c r="P16" s="4"/>
      <c r="Q16" s="4"/>
      <c r="R16" s="4"/>
      <c r="S16" s="4"/>
      <c r="T16" s="4"/>
    </row>
    <row r="17" spans="1:20" ht="72">
      <c r="A17" s="312"/>
      <c r="B17" s="315"/>
      <c r="C17" s="87" t="s">
        <v>10</v>
      </c>
      <c r="D17" s="88"/>
      <c r="E17" s="89"/>
      <c r="F17" s="90">
        <v>64750</v>
      </c>
      <c r="G17" s="90">
        <v>27750</v>
      </c>
      <c r="H17" s="90"/>
      <c r="I17" s="91"/>
      <c r="J17" s="90"/>
      <c r="K17" s="92"/>
      <c r="L17" s="93">
        <f>SUM(F17:G17)</f>
        <v>92500</v>
      </c>
      <c r="M17" s="3"/>
      <c r="N17" s="4"/>
      <c r="O17" s="4"/>
      <c r="P17" s="4"/>
      <c r="Q17" s="32"/>
      <c r="R17" s="4"/>
      <c r="S17" s="4"/>
      <c r="T17" s="4"/>
    </row>
    <row r="18" spans="1:20" ht="54">
      <c r="A18" s="312"/>
      <c r="B18" s="315"/>
      <c r="C18" s="87" t="s">
        <v>11</v>
      </c>
      <c r="D18" s="88"/>
      <c r="E18" s="89"/>
      <c r="F18" s="90">
        <v>64750</v>
      </c>
      <c r="G18" s="90">
        <v>27750</v>
      </c>
      <c r="H18" s="90"/>
      <c r="I18" s="91"/>
      <c r="J18" s="90"/>
      <c r="K18" s="92"/>
      <c r="L18" s="93">
        <f t="shared" ref="L18:L20" si="6">SUM(F18:G18)</f>
        <v>92500</v>
      </c>
      <c r="M18" s="3"/>
      <c r="N18" s="4"/>
      <c r="O18" s="4"/>
      <c r="P18" s="4"/>
      <c r="Q18" s="4"/>
      <c r="R18" s="4"/>
      <c r="S18" s="4"/>
      <c r="T18" s="4"/>
    </row>
    <row r="19" spans="1:20" ht="54">
      <c r="A19" s="312"/>
      <c r="B19" s="315"/>
      <c r="C19" s="87" t="s">
        <v>12</v>
      </c>
      <c r="D19" s="88"/>
      <c r="E19" s="89"/>
      <c r="F19" s="90"/>
      <c r="G19" s="90"/>
      <c r="H19" s="90"/>
      <c r="I19" s="91"/>
      <c r="J19" s="90"/>
      <c r="K19" s="92"/>
      <c r="L19" s="93"/>
      <c r="M19" s="3"/>
      <c r="N19" s="4"/>
      <c r="O19" s="4"/>
      <c r="P19" s="4"/>
      <c r="Q19" s="4"/>
      <c r="R19" s="4"/>
      <c r="S19" s="4"/>
      <c r="T19" s="4"/>
    </row>
    <row r="20" spans="1:20" ht="36.6" thickBot="1">
      <c r="A20" s="312"/>
      <c r="B20" s="315"/>
      <c r="C20" s="94" t="s">
        <v>13</v>
      </c>
      <c r="D20" s="95"/>
      <c r="E20" s="96"/>
      <c r="F20" s="161">
        <v>10500</v>
      </c>
      <c r="G20" s="161">
        <v>4500</v>
      </c>
      <c r="H20" s="96"/>
      <c r="I20" s="96"/>
      <c r="J20" s="97"/>
      <c r="K20" s="98"/>
      <c r="L20" s="93">
        <f t="shared" si="6"/>
        <v>15000</v>
      </c>
      <c r="M20" s="3"/>
      <c r="O20" s="2"/>
      <c r="P20" s="2"/>
      <c r="Q20" s="2"/>
      <c r="R20" s="2"/>
      <c r="S20" s="2"/>
      <c r="T20" s="2"/>
    </row>
    <row r="21" spans="1:20" ht="35.4" thickBot="1">
      <c r="A21" s="313"/>
      <c r="B21" s="316"/>
      <c r="C21" s="99" t="s">
        <v>15</v>
      </c>
      <c r="D21" s="100"/>
      <c r="E21" s="101"/>
      <c r="F21" s="102">
        <f>+F33</f>
        <v>140000</v>
      </c>
      <c r="G21" s="102">
        <f>+G27</f>
        <v>60000</v>
      </c>
      <c r="H21" s="102"/>
      <c r="I21" s="103"/>
      <c r="J21" s="103"/>
      <c r="K21" s="103"/>
      <c r="L21" s="104">
        <f>SUM(L17:L20)</f>
        <v>200000</v>
      </c>
    </row>
    <row r="22" spans="1:20" ht="66" customHeight="1" thickBot="1">
      <c r="A22" s="301" t="s">
        <v>14</v>
      </c>
      <c r="B22" s="302" t="s">
        <v>103</v>
      </c>
      <c r="C22" s="167" t="s">
        <v>9</v>
      </c>
      <c r="D22" s="169"/>
      <c r="E22" s="170"/>
      <c r="F22" s="171"/>
      <c r="G22" s="171"/>
      <c r="H22" s="171"/>
      <c r="I22" s="172"/>
      <c r="J22" s="172"/>
      <c r="K22" s="173"/>
      <c r="L22" s="168"/>
    </row>
    <row r="23" spans="1:20" ht="70.2" thickBot="1">
      <c r="A23" s="292"/>
      <c r="B23" s="303"/>
      <c r="C23" s="167" t="s">
        <v>10</v>
      </c>
      <c r="D23" s="169"/>
      <c r="E23" s="170"/>
      <c r="F23" s="171"/>
      <c r="G23" s="174">
        <f>SUM(G27-G26)*0.5</f>
        <v>27750</v>
      </c>
      <c r="H23" s="171"/>
      <c r="I23" s="172"/>
      <c r="J23" s="172"/>
      <c r="K23" s="173"/>
      <c r="L23" s="168">
        <f>SUM(G23)</f>
        <v>27750</v>
      </c>
    </row>
    <row r="24" spans="1:20" ht="52.8" thickBot="1">
      <c r="A24" s="292"/>
      <c r="B24" s="303"/>
      <c r="C24" s="167" t="s">
        <v>11</v>
      </c>
      <c r="D24" s="169"/>
      <c r="E24" s="170"/>
      <c r="F24" s="171"/>
      <c r="G24" s="174">
        <f>SUM(G27-G26)*0.5</f>
        <v>27750</v>
      </c>
      <c r="H24" s="171"/>
      <c r="I24" s="172"/>
      <c r="J24" s="172"/>
      <c r="K24" s="173"/>
      <c r="L24" s="168">
        <f>SUM(G24)</f>
        <v>27750</v>
      </c>
    </row>
    <row r="25" spans="1:20" ht="70.2" thickBot="1">
      <c r="A25" s="292"/>
      <c r="B25" s="303"/>
      <c r="C25" s="167" t="s">
        <v>12</v>
      </c>
      <c r="D25" s="169"/>
      <c r="E25" s="170"/>
      <c r="F25" s="171"/>
      <c r="G25" s="174"/>
      <c r="H25" s="171"/>
      <c r="I25" s="172"/>
      <c r="J25" s="172"/>
      <c r="K25" s="173"/>
      <c r="L25" s="168"/>
    </row>
    <row r="26" spans="1:20" ht="35.4" thickBot="1">
      <c r="A26" s="292"/>
      <c r="B26" s="303"/>
      <c r="C26" s="167" t="s">
        <v>13</v>
      </c>
      <c r="D26" s="169"/>
      <c r="E26" s="170"/>
      <c r="F26" s="171"/>
      <c r="G26" s="174">
        <f>SUM(G27*0.075)</f>
        <v>4500</v>
      </c>
      <c r="H26" s="171"/>
      <c r="I26" s="172"/>
      <c r="J26" s="172"/>
      <c r="K26" s="173"/>
      <c r="L26" s="168">
        <f>SUM(G26)</f>
        <v>4500</v>
      </c>
    </row>
    <row r="27" spans="1:20" ht="66.75" customHeight="1" thickBot="1">
      <c r="A27" s="293"/>
      <c r="B27" s="304"/>
      <c r="C27" s="167" t="s">
        <v>16</v>
      </c>
      <c r="D27" s="169"/>
      <c r="E27" s="170"/>
      <c r="F27" s="171"/>
      <c r="G27" s="171">
        <v>60000</v>
      </c>
      <c r="H27" s="171"/>
      <c r="I27" s="172"/>
      <c r="J27" s="172"/>
      <c r="K27" s="173"/>
      <c r="L27" s="168">
        <f>SUM(L23+L24+L26)</f>
        <v>60000</v>
      </c>
    </row>
    <row r="28" spans="1:20" ht="39.6" customHeight="1">
      <c r="A28" s="301" t="s">
        <v>102</v>
      </c>
      <c r="B28" s="302" t="s">
        <v>101</v>
      </c>
      <c r="C28" s="105" t="s">
        <v>9</v>
      </c>
      <c r="D28" s="106"/>
      <c r="E28" s="107"/>
      <c r="F28" s="108"/>
      <c r="G28" s="108"/>
      <c r="H28" s="108"/>
      <c r="I28" s="108"/>
      <c r="J28" s="108"/>
      <c r="K28" s="109"/>
      <c r="L28" s="110"/>
    </row>
    <row r="29" spans="1:20" ht="72">
      <c r="A29" s="292"/>
      <c r="B29" s="303"/>
      <c r="C29" s="111" t="s">
        <v>10</v>
      </c>
      <c r="D29" s="112"/>
      <c r="E29" s="34"/>
      <c r="F29" s="113">
        <f>SUM(F33-F32)*0.5</f>
        <v>64750</v>
      </c>
      <c r="G29" s="113"/>
      <c r="H29" s="113"/>
      <c r="I29" s="113"/>
      <c r="J29" s="113"/>
      <c r="K29" s="114"/>
      <c r="L29" s="175">
        <f>+F29+G29</f>
        <v>64750</v>
      </c>
    </row>
    <row r="30" spans="1:20" ht="54">
      <c r="A30" s="292"/>
      <c r="B30" s="303"/>
      <c r="C30" s="111" t="s">
        <v>11</v>
      </c>
      <c r="D30" s="112"/>
      <c r="E30" s="34"/>
      <c r="F30" s="113">
        <f>SUM(F33-F32)*0.5</f>
        <v>64750</v>
      </c>
      <c r="G30" s="113"/>
      <c r="H30" s="113"/>
      <c r="I30" s="113"/>
      <c r="J30" s="113"/>
      <c r="K30" s="114"/>
      <c r="L30" s="175">
        <f t="shared" ref="L30" si="7">+F30+G30</f>
        <v>64750</v>
      </c>
    </row>
    <row r="31" spans="1:20" ht="54">
      <c r="A31" s="292"/>
      <c r="B31" s="303"/>
      <c r="C31" s="111" t="s">
        <v>12</v>
      </c>
      <c r="D31" s="112"/>
      <c r="E31" s="34"/>
      <c r="F31" s="113"/>
      <c r="G31" s="113"/>
      <c r="H31" s="113"/>
      <c r="I31" s="113"/>
      <c r="J31" s="113"/>
      <c r="K31" s="114"/>
      <c r="L31" s="175"/>
    </row>
    <row r="32" spans="1:20" ht="26.25" customHeight="1" thickBot="1">
      <c r="A32" s="292"/>
      <c r="B32" s="303"/>
      <c r="C32" s="116" t="s">
        <v>13</v>
      </c>
      <c r="D32" s="117"/>
      <c r="E32" s="35"/>
      <c r="F32" s="118">
        <v>10500</v>
      </c>
      <c r="G32" s="118"/>
      <c r="H32" s="118"/>
      <c r="I32" s="118"/>
      <c r="J32" s="118"/>
      <c r="K32" s="119"/>
      <c r="L32" s="176">
        <v>10500</v>
      </c>
    </row>
    <row r="33" spans="1:12" ht="44.25" customHeight="1" thickBot="1">
      <c r="A33" s="293"/>
      <c r="B33" s="304"/>
      <c r="C33" s="36" t="s">
        <v>16</v>
      </c>
      <c r="D33" s="120"/>
      <c r="E33" s="121"/>
      <c r="F33" s="122">
        <v>140000</v>
      </c>
      <c r="G33" s="122"/>
      <c r="H33" s="122"/>
      <c r="I33" s="122"/>
      <c r="J33" s="122"/>
      <c r="K33" s="123"/>
      <c r="L33" s="124">
        <f>+L29+L30+L32</f>
        <v>140000</v>
      </c>
    </row>
    <row r="34" spans="1:12" ht="18" thickBot="1">
      <c r="A34" s="288" t="s">
        <v>100</v>
      </c>
      <c r="B34" s="289"/>
      <c r="C34" s="290"/>
      <c r="D34" s="290"/>
      <c r="E34" s="290"/>
      <c r="F34" s="290"/>
      <c r="G34" s="290"/>
      <c r="H34" s="290"/>
      <c r="I34" s="290"/>
      <c r="J34" s="290"/>
      <c r="K34" s="290"/>
      <c r="L34" s="291"/>
    </row>
    <row r="35" spans="1:12" ht="54">
      <c r="A35" s="311" t="s">
        <v>74</v>
      </c>
      <c r="B35" s="318" t="s">
        <v>99</v>
      </c>
      <c r="C35" s="81" t="s">
        <v>9</v>
      </c>
      <c r="D35" s="125"/>
      <c r="E35" s="126"/>
      <c r="F35" s="126">
        <f>+F41+F47+F53</f>
        <v>123718.75</v>
      </c>
      <c r="G35" s="126">
        <f t="shared" ref="G35:H35" si="8">+G41+G47+G53</f>
        <v>79781.25</v>
      </c>
      <c r="H35" s="126">
        <f t="shared" si="8"/>
        <v>74000</v>
      </c>
      <c r="I35" s="126"/>
      <c r="J35" s="126"/>
      <c r="K35" s="127"/>
      <c r="L35" s="128">
        <f>+F35+G35+H35</f>
        <v>277500</v>
      </c>
    </row>
    <row r="36" spans="1:12" ht="72">
      <c r="A36" s="312"/>
      <c r="B36" s="319"/>
      <c r="C36" s="87" t="s">
        <v>10</v>
      </c>
      <c r="D36" s="129"/>
      <c r="E36" s="130"/>
      <c r="F36" s="130"/>
      <c r="G36" s="130"/>
      <c r="H36" s="130"/>
      <c r="I36" s="130"/>
      <c r="J36" s="130"/>
      <c r="K36" s="131"/>
      <c r="L36" s="132"/>
    </row>
    <row r="37" spans="1:12" ht="54.6" thickBot="1">
      <c r="A37" s="312"/>
      <c r="B37" s="319"/>
      <c r="C37" s="87" t="s">
        <v>11</v>
      </c>
      <c r="D37" s="129"/>
      <c r="E37" s="130"/>
      <c r="F37" s="130">
        <f>+F43+F49+F55</f>
        <v>123718.75</v>
      </c>
      <c r="G37" s="130">
        <f t="shared" ref="G37:H37" si="9">+G43+G49+G55</f>
        <v>79781.25</v>
      </c>
      <c r="H37" s="130">
        <f t="shared" si="9"/>
        <v>74000</v>
      </c>
      <c r="I37" s="130"/>
      <c r="J37" s="130"/>
      <c r="K37" s="131"/>
      <c r="L37" s="133">
        <f>+F37+G37+H37</f>
        <v>277500</v>
      </c>
    </row>
    <row r="38" spans="1:12" ht="54.6" thickBot="1">
      <c r="A38" s="312"/>
      <c r="B38" s="319"/>
      <c r="C38" s="87" t="s">
        <v>12</v>
      </c>
      <c r="D38" s="129"/>
      <c r="E38" s="130"/>
      <c r="F38" s="130"/>
      <c r="G38" s="130"/>
      <c r="H38" s="130"/>
      <c r="I38" s="130"/>
      <c r="J38" s="130"/>
      <c r="K38" s="131"/>
      <c r="L38" s="128">
        <f>+F38+G38+H38</f>
        <v>0</v>
      </c>
    </row>
    <row r="39" spans="1:12" ht="36.6" thickBot="1">
      <c r="A39" s="312"/>
      <c r="B39" s="319"/>
      <c r="C39" s="94" t="s">
        <v>13</v>
      </c>
      <c r="D39" s="134"/>
      <c r="E39" s="135"/>
      <c r="F39" s="130">
        <f>+F45+F51+F57</f>
        <v>20062.5</v>
      </c>
      <c r="G39" s="130">
        <f t="shared" ref="G39:H39" si="10">+G45+G51+G57</f>
        <v>12937.5</v>
      </c>
      <c r="H39" s="130">
        <f t="shared" si="10"/>
        <v>12000</v>
      </c>
      <c r="I39" s="130"/>
      <c r="J39" s="130"/>
      <c r="K39" s="131"/>
      <c r="L39" s="128">
        <f>+F39+G39+H39</f>
        <v>45000</v>
      </c>
    </row>
    <row r="40" spans="1:12" ht="35.4" thickBot="1">
      <c r="A40" s="317"/>
      <c r="B40" s="320"/>
      <c r="C40" s="136" t="s">
        <v>15</v>
      </c>
      <c r="D40" s="137"/>
      <c r="E40" s="102"/>
      <c r="F40" s="102">
        <f>+F46+F52+F58</f>
        <v>267500</v>
      </c>
      <c r="G40" s="102">
        <f t="shared" ref="G40:H40" si="11">+G46+G52+G58</f>
        <v>172500</v>
      </c>
      <c r="H40" s="102">
        <f t="shared" si="11"/>
        <v>160000</v>
      </c>
      <c r="I40" s="102"/>
      <c r="J40" s="102"/>
      <c r="K40" s="138"/>
      <c r="L40" s="139">
        <f>SUM(L35:L39)</f>
        <v>600000</v>
      </c>
    </row>
    <row r="41" spans="1:12" ht="74.25" customHeight="1">
      <c r="A41" s="292" t="s">
        <v>18</v>
      </c>
      <c r="B41" s="294" t="s">
        <v>104</v>
      </c>
      <c r="C41" s="140" t="s">
        <v>9</v>
      </c>
      <c r="D41" s="141"/>
      <c r="E41" s="33"/>
      <c r="F41" s="142">
        <f>SUM(F46-F45)*0.5</f>
        <v>74000</v>
      </c>
      <c r="G41" s="142"/>
      <c r="H41" s="142">
        <f t="shared" ref="H41" si="12">SUM(H46-H45)*0.5</f>
        <v>74000</v>
      </c>
      <c r="I41" s="33"/>
      <c r="J41" s="33"/>
      <c r="K41" s="143"/>
      <c r="L41" s="144">
        <f>+H41+F41</f>
        <v>148000</v>
      </c>
    </row>
    <row r="42" spans="1:12" ht="72">
      <c r="A42" s="292"/>
      <c r="B42" s="295"/>
      <c r="C42" s="111" t="s">
        <v>10</v>
      </c>
      <c r="D42" s="112"/>
      <c r="E42" s="34"/>
      <c r="F42" s="113"/>
      <c r="G42" s="113"/>
      <c r="H42" s="113"/>
      <c r="I42" s="113"/>
      <c r="J42" s="113"/>
      <c r="K42" s="114"/>
      <c r="L42" s="115"/>
    </row>
    <row r="43" spans="1:12" ht="54.6" thickBot="1">
      <c r="A43" s="292"/>
      <c r="B43" s="295"/>
      <c r="C43" s="111" t="s">
        <v>11</v>
      </c>
      <c r="D43" s="112"/>
      <c r="E43" s="34"/>
      <c r="F43" s="113">
        <f>SUM(F46-F45)*0.5</f>
        <v>74000</v>
      </c>
      <c r="G43" s="113"/>
      <c r="H43" s="113">
        <f t="shared" ref="H43" si="13">SUM(H46-H45)*0.5</f>
        <v>74000</v>
      </c>
      <c r="I43" s="113"/>
      <c r="J43" s="113"/>
      <c r="K43" s="114"/>
      <c r="L43" s="145">
        <f>+H43+F43</f>
        <v>148000</v>
      </c>
    </row>
    <row r="44" spans="1:12" ht="54">
      <c r="A44" s="292"/>
      <c r="B44" s="295"/>
      <c r="C44" s="111" t="s">
        <v>12</v>
      </c>
      <c r="D44" s="112"/>
      <c r="E44" s="34"/>
      <c r="F44" s="113"/>
      <c r="G44" s="113"/>
      <c r="H44" s="113"/>
      <c r="I44" s="113"/>
      <c r="J44" s="113"/>
      <c r="K44" s="114"/>
      <c r="L44" s="110"/>
    </row>
    <row r="45" spans="1:12" ht="36.6" thickBot="1">
      <c r="A45" s="292"/>
      <c r="B45" s="295"/>
      <c r="C45" s="116" t="s">
        <v>13</v>
      </c>
      <c r="D45" s="117"/>
      <c r="E45" s="35"/>
      <c r="F45" s="113">
        <f>F46*0.075</f>
        <v>12000</v>
      </c>
      <c r="G45" s="113"/>
      <c r="H45" s="113">
        <f t="shared" ref="H45" si="14">H46*0.075</f>
        <v>12000</v>
      </c>
      <c r="I45" s="35"/>
      <c r="J45" s="35"/>
      <c r="K45" s="119"/>
      <c r="L45" s="145">
        <f>SUM(F45:H45)</f>
        <v>24000</v>
      </c>
    </row>
    <row r="46" spans="1:12" ht="72.75" customHeight="1" thickBot="1">
      <c r="A46" s="293"/>
      <c r="B46" s="296"/>
      <c r="C46" s="36" t="s">
        <v>16</v>
      </c>
      <c r="D46" s="146"/>
      <c r="E46" s="147"/>
      <c r="F46" s="122">
        <v>160000</v>
      </c>
      <c r="G46" s="122"/>
      <c r="H46" s="122">
        <v>160000</v>
      </c>
      <c r="I46" s="148"/>
      <c r="J46" s="148"/>
      <c r="K46" s="149"/>
      <c r="L46" s="139">
        <f>+L41+L43+L45</f>
        <v>320000</v>
      </c>
    </row>
    <row r="47" spans="1:12" ht="54">
      <c r="A47" s="301" t="s">
        <v>19</v>
      </c>
      <c r="B47" s="294" t="s">
        <v>105</v>
      </c>
      <c r="C47" s="140" t="s">
        <v>9</v>
      </c>
      <c r="D47" s="141"/>
      <c r="E47" s="33"/>
      <c r="F47" s="142">
        <f>+(F52-F51)*0.5</f>
        <v>34687.5</v>
      </c>
      <c r="G47" s="142">
        <f t="shared" ref="G47" si="15">+(G52-G51)*0.5</f>
        <v>34687.5</v>
      </c>
      <c r="H47" s="142"/>
      <c r="I47" s="142"/>
      <c r="J47" s="142"/>
      <c r="K47" s="150"/>
      <c r="L47" s="144">
        <f>+H47+G47+F47</f>
        <v>69375</v>
      </c>
    </row>
    <row r="48" spans="1:12" ht="72">
      <c r="A48" s="292"/>
      <c r="B48" s="295"/>
      <c r="C48" s="111" t="s">
        <v>10</v>
      </c>
      <c r="D48" s="112"/>
      <c r="E48" s="34"/>
      <c r="F48" s="113"/>
      <c r="G48" s="113"/>
      <c r="H48" s="113"/>
      <c r="I48" s="113"/>
      <c r="J48" s="113"/>
      <c r="K48" s="114"/>
      <c r="L48" s="115"/>
    </row>
    <row r="49" spans="1:12" ht="54">
      <c r="A49" s="292"/>
      <c r="B49" s="295"/>
      <c r="C49" s="111" t="s">
        <v>11</v>
      </c>
      <c r="D49" s="112"/>
      <c r="E49" s="34"/>
      <c r="F49" s="113">
        <f>+(F52-F51)*0.5</f>
        <v>34687.5</v>
      </c>
      <c r="G49" s="113">
        <f t="shared" ref="G49" si="16">+(G52-G51)*0.5</f>
        <v>34687.5</v>
      </c>
      <c r="H49" s="113"/>
      <c r="I49" s="113"/>
      <c r="J49" s="113"/>
      <c r="K49" s="114"/>
      <c r="L49" s="115">
        <f>+H49+G49+F49</f>
        <v>69375</v>
      </c>
    </row>
    <row r="50" spans="1:12" ht="54">
      <c r="A50" s="292"/>
      <c r="B50" s="295"/>
      <c r="C50" s="111" t="s">
        <v>12</v>
      </c>
      <c r="D50" s="112"/>
      <c r="E50" s="34"/>
      <c r="F50" s="113"/>
      <c r="G50" s="113"/>
      <c r="H50" s="113"/>
      <c r="I50" s="113"/>
      <c r="J50" s="113"/>
      <c r="K50" s="114"/>
      <c r="L50" s="115"/>
    </row>
    <row r="51" spans="1:12" ht="36.6" thickBot="1">
      <c r="A51" s="292"/>
      <c r="B51" s="295"/>
      <c r="C51" s="116" t="s">
        <v>13</v>
      </c>
      <c r="D51" s="117"/>
      <c r="E51" s="35"/>
      <c r="F51" s="35">
        <f>F52*0.075</f>
        <v>5625</v>
      </c>
      <c r="G51" s="35">
        <f t="shared" ref="G51" si="17">G52*0.075</f>
        <v>5625</v>
      </c>
      <c r="H51" s="35"/>
      <c r="I51" s="35"/>
      <c r="J51" s="35"/>
      <c r="K51" s="119"/>
      <c r="L51" s="115">
        <f>+H51+G51+F51</f>
        <v>11250</v>
      </c>
    </row>
    <row r="52" spans="1:12" ht="35.4" thickBot="1">
      <c r="A52" s="293"/>
      <c r="B52" s="296"/>
      <c r="C52" s="36" t="s">
        <v>16</v>
      </c>
      <c r="D52" s="151"/>
      <c r="E52" s="152"/>
      <c r="F52" s="122">
        <v>75000</v>
      </c>
      <c r="G52" s="122">
        <v>75000</v>
      </c>
      <c r="H52" s="122"/>
      <c r="I52" s="148"/>
      <c r="J52" s="148"/>
      <c r="K52" s="149"/>
      <c r="L52" s="153">
        <f>+L47+L49+L51</f>
        <v>150000</v>
      </c>
    </row>
    <row r="53" spans="1:12" ht="54">
      <c r="A53" s="301" t="s">
        <v>75</v>
      </c>
      <c r="B53" s="294" t="s">
        <v>106</v>
      </c>
      <c r="C53" s="105" t="s">
        <v>9</v>
      </c>
      <c r="D53" s="141"/>
      <c r="E53" s="33"/>
      <c r="F53" s="142">
        <f>+(F58-F57)*0.5</f>
        <v>15031.25</v>
      </c>
      <c r="G53" s="142">
        <f>+(G58-G57)*0.5</f>
        <v>45093.75</v>
      </c>
      <c r="H53" s="142"/>
      <c r="I53" s="142"/>
      <c r="J53" s="142"/>
      <c r="K53" s="150"/>
      <c r="L53" s="110">
        <f>+F53+G53</f>
        <v>60125</v>
      </c>
    </row>
    <row r="54" spans="1:12" ht="72">
      <c r="A54" s="292"/>
      <c r="B54" s="295"/>
      <c r="C54" s="111" t="s">
        <v>10</v>
      </c>
      <c r="D54" s="112"/>
      <c r="E54" s="34"/>
      <c r="F54" s="34"/>
      <c r="G54" s="113"/>
      <c r="H54" s="113"/>
      <c r="I54" s="113"/>
      <c r="J54" s="113"/>
      <c r="K54" s="114"/>
      <c r="L54" s="115"/>
    </row>
    <row r="55" spans="1:12" ht="54">
      <c r="A55" s="292"/>
      <c r="B55" s="295"/>
      <c r="C55" s="111" t="s">
        <v>11</v>
      </c>
      <c r="D55" s="112"/>
      <c r="E55" s="34"/>
      <c r="F55" s="113">
        <f>+(F58-F57)*0.5</f>
        <v>15031.25</v>
      </c>
      <c r="G55" s="113">
        <f>+(G58-G57)*0.5</f>
        <v>45093.75</v>
      </c>
      <c r="H55" s="113"/>
      <c r="I55" s="113"/>
      <c r="J55" s="113"/>
      <c r="K55" s="114"/>
      <c r="L55" s="115">
        <f>+F55+G55</f>
        <v>60125</v>
      </c>
    </row>
    <row r="56" spans="1:12" ht="54">
      <c r="A56" s="292"/>
      <c r="B56" s="295"/>
      <c r="C56" s="111" t="s">
        <v>12</v>
      </c>
      <c r="D56" s="112"/>
      <c r="E56" s="34"/>
      <c r="F56" s="34"/>
      <c r="G56" s="113"/>
      <c r="H56" s="113"/>
      <c r="I56" s="113"/>
      <c r="J56" s="113"/>
      <c r="K56" s="114"/>
      <c r="L56" s="115"/>
    </row>
    <row r="57" spans="1:12" ht="36.6" thickBot="1">
      <c r="A57" s="292"/>
      <c r="B57" s="295"/>
      <c r="C57" s="116" t="s">
        <v>13</v>
      </c>
      <c r="D57" s="117"/>
      <c r="E57" s="35"/>
      <c r="F57" s="178">
        <f>F58*0.075</f>
        <v>2437.5</v>
      </c>
      <c r="G57" s="178">
        <f>G58*0.075</f>
        <v>7312.5</v>
      </c>
      <c r="H57" s="162"/>
      <c r="I57" s="154"/>
      <c r="J57" s="154"/>
      <c r="K57" s="155"/>
      <c r="L57" s="115">
        <f>+F57+G57</f>
        <v>9750</v>
      </c>
    </row>
    <row r="58" spans="1:12" ht="35.4" thickBot="1">
      <c r="A58" s="293"/>
      <c r="B58" s="296"/>
      <c r="C58" s="36" t="s">
        <v>16</v>
      </c>
      <c r="D58" s="146"/>
      <c r="E58" s="147"/>
      <c r="F58" s="177">
        <v>32500</v>
      </c>
      <c r="G58" s="177">
        <v>97500</v>
      </c>
      <c r="H58" s="122"/>
      <c r="I58" s="148"/>
      <c r="J58" s="148"/>
      <c r="K58" s="156"/>
      <c r="L58" s="139">
        <f>+L53+L55+L57</f>
        <v>130000</v>
      </c>
    </row>
    <row r="59" spans="1:12" ht="16.2" thickBot="1"/>
    <row r="60" spans="1:12" s="9" customFormat="1" ht="40.799999999999997" thickBot="1">
      <c r="C60" s="14" t="s">
        <v>20</v>
      </c>
      <c r="D60" s="5" t="s">
        <v>8</v>
      </c>
      <c r="E60" s="6" t="s">
        <v>0</v>
      </c>
      <c r="F60" s="7" t="s">
        <v>1</v>
      </c>
      <c r="G60" s="7" t="s">
        <v>2</v>
      </c>
      <c r="H60" s="7" t="s">
        <v>3</v>
      </c>
      <c r="I60" s="7" t="s">
        <v>4</v>
      </c>
      <c r="J60" s="7" t="s">
        <v>5</v>
      </c>
      <c r="K60" s="7" t="s">
        <v>6</v>
      </c>
      <c r="L60" s="8" t="s">
        <v>7</v>
      </c>
    </row>
    <row r="61" spans="1:12" ht="40.200000000000003">
      <c r="C61" s="12" t="s">
        <v>9</v>
      </c>
      <c r="D61" s="163">
        <v>277500</v>
      </c>
      <c r="E61" s="163"/>
      <c r="F61" s="163"/>
      <c r="G61" s="163">
        <v>123718.75</v>
      </c>
      <c r="H61" s="163">
        <v>79781.25</v>
      </c>
      <c r="I61" s="163">
        <v>74000</v>
      </c>
      <c r="J61" s="13"/>
      <c r="K61" s="13"/>
      <c r="L61" s="13"/>
    </row>
    <row r="62" spans="1:12" ht="40.200000000000003">
      <c r="C62" s="10" t="s">
        <v>10</v>
      </c>
      <c r="D62" s="164">
        <v>92500</v>
      </c>
      <c r="E62" s="164"/>
      <c r="F62" s="164"/>
      <c r="G62" s="164">
        <v>64750</v>
      </c>
      <c r="H62" s="164">
        <v>27750</v>
      </c>
      <c r="I62" s="164"/>
      <c r="J62" s="11"/>
      <c r="K62" s="11"/>
      <c r="L62" s="11"/>
    </row>
    <row r="63" spans="1:12" ht="27">
      <c r="C63" s="10" t="s">
        <v>11</v>
      </c>
      <c r="D63" s="164">
        <v>370000</v>
      </c>
      <c r="E63" s="164"/>
      <c r="F63" s="164"/>
      <c r="G63" s="164">
        <v>188468.75</v>
      </c>
      <c r="H63" s="164">
        <v>107531.25</v>
      </c>
      <c r="I63" s="164">
        <v>74000</v>
      </c>
      <c r="J63" s="11"/>
      <c r="K63" s="11"/>
      <c r="L63" s="11"/>
    </row>
    <row r="64" spans="1:12" ht="27">
      <c r="C64" s="10" t="s">
        <v>12</v>
      </c>
      <c r="D64" s="164"/>
      <c r="E64" s="164"/>
      <c r="F64" s="164"/>
      <c r="G64" s="164"/>
      <c r="H64" s="164"/>
      <c r="I64" s="164"/>
      <c r="J64" s="11"/>
      <c r="K64" s="11"/>
      <c r="L64" s="11"/>
    </row>
    <row r="65" spans="3:12">
      <c r="C65" s="10" t="s">
        <v>13</v>
      </c>
      <c r="D65" s="164">
        <v>60000</v>
      </c>
      <c r="E65" s="164"/>
      <c r="F65" s="164"/>
      <c r="G65" s="164">
        <v>30562.5</v>
      </c>
      <c r="H65" s="164">
        <v>17437.5</v>
      </c>
      <c r="I65" s="164">
        <v>12000</v>
      </c>
      <c r="J65" s="11"/>
      <c r="K65" s="11"/>
      <c r="L65" s="11"/>
    </row>
    <row r="66" spans="3:12" ht="16.2" thickBot="1"/>
    <row r="67" spans="3:12" ht="54" thickBot="1">
      <c r="C67" s="14" t="s">
        <v>21</v>
      </c>
      <c r="D67" s="5" t="s">
        <v>8</v>
      </c>
      <c r="E67" s="6" t="s">
        <v>0</v>
      </c>
      <c r="F67" s="7" t="s">
        <v>1</v>
      </c>
      <c r="G67" s="7" t="s">
        <v>2</v>
      </c>
      <c r="H67" s="7" t="s">
        <v>3</v>
      </c>
      <c r="I67" s="7" t="s">
        <v>4</v>
      </c>
      <c r="J67" s="7" t="s">
        <v>5</v>
      </c>
      <c r="K67" s="7" t="s">
        <v>6</v>
      </c>
      <c r="L67" s="8" t="s">
        <v>7</v>
      </c>
    </row>
    <row r="68" spans="3:12" ht="40.200000000000003">
      <c r="C68" s="12" t="s">
        <v>9</v>
      </c>
      <c r="D68" s="15">
        <f>SUM(E68:J68)</f>
        <v>200000</v>
      </c>
      <c r="E68" s="15">
        <v>0</v>
      </c>
      <c r="F68" s="15">
        <v>10000</v>
      </c>
      <c r="G68" s="15">
        <v>55000</v>
      </c>
      <c r="H68" s="15">
        <v>50000</v>
      </c>
      <c r="I68" s="15">
        <v>45000</v>
      </c>
      <c r="J68" s="15">
        <v>40000</v>
      </c>
      <c r="K68" s="15"/>
      <c r="L68" s="15"/>
    </row>
    <row r="69" spans="3:12" ht="40.200000000000003">
      <c r="C69" s="10" t="s">
        <v>10</v>
      </c>
      <c r="D69" s="11"/>
      <c r="E69" s="11"/>
      <c r="F69" s="11"/>
      <c r="G69" s="11"/>
      <c r="H69" s="11"/>
      <c r="I69" s="11"/>
      <c r="J69" s="11"/>
      <c r="K69" s="11"/>
      <c r="L69" s="11"/>
    </row>
    <row r="70" spans="3:12" ht="27">
      <c r="C70" s="10" t="s">
        <v>11</v>
      </c>
      <c r="D70" s="11"/>
      <c r="E70" s="11"/>
      <c r="F70" s="11"/>
      <c r="G70" s="11"/>
      <c r="H70" s="11"/>
      <c r="I70" s="11"/>
      <c r="J70" s="11"/>
      <c r="K70" s="11"/>
      <c r="L70" s="11"/>
    </row>
    <row r="71" spans="3:12" ht="27">
      <c r="C71" s="10" t="s">
        <v>12</v>
      </c>
      <c r="D71" s="11"/>
      <c r="E71" s="11"/>
      <c r="F71" s="11"/>
      <c r="G71" s="11"/>
      <c r="H71" s="11"/>
      <c r="I71" s="11"/>
      <c r="J71" s="11"/>
      <c r="K71" s="11"/>
      <c r="L71" s="11"/>
    </row>
    <row r="72" spans="3:12">
      <c r="C72" s="10" t="s">
        <v>13</v>
      </c>
      <c r="D72" s="11"/>
      <c r="E72" s="11"/>
      <c r="F72" s="11"/>
      <c r="G72" s="11"/>
      <c r="H72" s="11"/>
      <c r="I72" s="11"/>
      <c r="J72" s="11"/>
      <c r="K72" s="11"/>
      <c r="L72" s="11"/>
    </row>
    <row r="73" spans="3:12">
      <c r="C73" s="160" t="s">
        <v>76</v>
      </c>
      <c r="D73" s="160">
        <v>200000</v>
      </c>
      <c r="E73" s="160">
        <v>0</v>
      </c>
      <c r="F73" s="160">
        <v>10000</v>
      </c>
      <c r="G73" s="160">
        <v>55000</v>
      </c>
      <c r="H73" s="160">
        <v>50000</v>
      </c>
      <c r="I73" s="160">
        <v>45000</v>
      </c>
      <c r="J73" s="160">
        <v>40000</v>
      </c>
      <c r="K73" s="160"/>
      <c r="L73" s="160">
        <v>0</v>
      </c>
    </row>
    <row r="74" spans="3:12" ht="40.799999999999997" thickBot="1">
      <c r="C74" s="158" t="s">
        <v>22</v>
      </c>
      <c r="D74" s="159"/>
    </row>
    <row r="75" spans="3:12" ht="40.200000000000003">
      <c r="C75" s="12" t="s">
        <v>9</v>
      </c>
      <c r="D75" s="163">
        <v>377500</v>
      </c>
    </row>
    <row r="76" spans="3:12" ht="40.200000000000003">
      <c r="C76" s="10" t="s">
        <v>10</v>
      </c>
      <c r="D76" s="164">
        <v>92500</v>
      </c>
    </row>
    <row r="77" spans="3:12" ht="27">
      <c r="C77" s="10" t="s">
        <v>11</v>
      </c>
      <c r="D77" s="164">
        <v>470000</v>
      </c>
    </row>
    <row r="78" spans="3:12" ht="27">
      <c r="C78" s="10" t="s">
        <v>12</v>
      </c>
      <c r="D78" s="164"/>
    </row>
    <row r="79" spans="3:12">
      <c r="C79" s="10" t="s">
        <v>13</v>
      </c>
      <c r="D79" s="164">
        <v>60000</v>
      </c>
    </row>
    <row r="82" spans="4:4">
      <c r="D82" s="4"/>
    </row>
  </sheetData>
  <mergeCells count="22">
    <mergeCell ref="A53:A58"/>
    <mergeCell ref="B53:B58"/>
    <mergeCell ref="A9:A14"/>
    <mergeCell ref="B9:B14"/>
    <mergeCell ref="A16:A21"/>
    <mergeCell ref="B16:B21"/>
    <mergeCell ref="A35:A40"/>
    <mergeCell ref="B35:B40"/>
    <mergeCell ref="A47:A52"/>
    <mergeCell ref="B47:B52"/>
    <mergeCell ref="A4:K4"/>
    <mergeCell ref="A1:K1"/>
    <mergeCell ref="A2:K2"/>
    <mergeCell ref="A34:L34"/>
    <mergeCell ref="A41:A46"/>
    <mergeCell ref="B41:B46"/>
    <mergeCell ref="A7:L7"/>
    <mergeCell ref="A15:L15"/>
    <mergeCell ref="A28:A33"/>
    <mergeCell ref="B28:B33"/>
    <mergeCell ref="B22:B27"/>
    <mergeCell ref="A22:A27"/>
  </mergeCells>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33"/>
  <sheetViews>
    <sheetView topLeftCell="A28" zoomScale="61" zoomScaleNormal="61" zoomScaleSheetLayoutView="90" workbookViewId="0">
      <selection activeCell="A7" sqref="A7:L33"/>
    </sheetView>
  </sheetViews>
  <sheetFormatPr defaultRowHeight="14.4"/>
  <sheetData>
    <row r="4" spans="1:12" ht="15.6">
      <c r="A4" s="280" t="s">
        <v>45</v>
      </c>
      <c r="B4" s="280"/>
      <c r="C4" s="280"/>
      <c r="D4" s="280"/>
      <c r="E4" s="280"/>
      <c r="F4" s="280"/>
      <c r="G4" s="280"/>
      <c r="H4" s="280"/>
      <c r="I4" s="280"/>
      <c r="J4" s="280"/>
      <c r="K4" s="280"/>
      <c r="L4" s="280"/>
    </row>
    <row r="5" spans="1:12" ht="15" thickBot="1"/>
    <row r="6" spans="1:12" ht="16.2" thickBot="1">
      <c r="A6" s="321" t="s">
        <v>46</v>
      </c>
      <c r="B6" s="322"/>
      <c r="C6" s="322"/>
      <c r="D6" s="322"/>
      <c r="E6" s="322"/>
      <c r="F6" s="322"/>
      <c r="G6" s="322"/>
      <c r="H6" s="322"/>
      <c r="I6" s="322"/>
      <c r="J6" s="322"/>
      <c r="K6" s="322"/>
      <c r="L6" s="323"/>
    </row>
    <row r="7" spans="1:12">
      <c r="A7" s="324" t="s">
        <v>107</v>
      </c>
      <c r="B7" s="325"/>
      <c r="C7" s="325"/>
      <c r="D7" s="325"/>
      <c r="E7" s="325"/>
      <c r="F7" s="325"/>
      <c r="G7" s="325"/>
      <c r="H7" s="325"/>
      <c r="I7" s="325"/>
      <c r="J7" s="325"/>
      <c r="K7" s="325"/>
      <c r="L7" s="325"/>
    </row>
    <row r="8" spans="1:12">
      <c r="A8" s="326"/>
      <c r="B8" s="326"/>
      <c r="C8" s="326"/>
      <c r="D8" s="326"/>
      <c r="E8" s="326"/>
      <c r="F8" s="326"/>
      <c r="G8" s="326"/>
      <c r="H8" s="326"/>
      <c r="I8" s="326"/>
      <c r="J8" s="326"/>
      <c r="K8" s="326"/>
      <c r="L8" s="326"/>
    </row>
    <row r="9" spans="1:12">
      <c r="A9" s="326"/>
      <c r="B9" s="326"/>
      <c r="C9" s="326"/>
      <c r="D9" s="326"/>
      <c r="E9" s="326"/>
      <c r="F9" s="326"/>
      <c r="G9" s="326"/>
      <c r="H9" s="326"/>
      <c r="I9" s="326"/>
      <c r="J9" s="326"/>
      <c r="K9" s="326"/>
      <c r="L9" s="326"/>
    </row>
    <row r="10" spans="1:12">
      <c r="A10" s="326"/>
      <c r="B10" s="326"/>
      <c r="C10" s="326"/>
      <c r="D10" s="326"/>
      <c r="E10" s="326"/>
      <c r="F10" s="326"/>
      <c r="G10" s="326"/>
      <c r="H10" s="326"/>
      <c r="I10" s="326"/>
      <c r="J10" s="326"/>
      <c r="K10" s="326"/>
      <c r="L10" s="326"/>
    </row>
    <row r="11" spans="1:12">
      <c r="A11" s="326"/>
      <c r="B11" s="326"/>
      <c r="C11" s="326"/>
      <c r="D11" s="326"/>
      <c r="E11" s="326"/>
      <c r="F11" s="326"/>
      <c r="G11" s="326"/>
      <c r="H11" s="326"/>
      <c r="I11" s="326"/>
      <c r="J11" s="326"/>
      <c r="K11" s="326"/>
      <c r="L11" s="326"/>
    </row>
    <row r="12" spans="1:12">
      <c r="A12" s="326"/>
      <c r="B12" s="326"/>
      <c r="C12" s="326"/>
      <c r="D12" s="326"/>
      <c r="E12" s="326"/>
      <c r="F12" s="326"/>
      <c r="G12" s="326"/>
      <c r="H12" s="326"/>
      <c r="I12" s="326"/>
      <c r="J12" s="326"/>
      <c r="K12" s="326"/>
      <c r="L12" s="326"/>
    </row>
    <row r="13" spans="1:12">
      <c r="A13" s="326"/>
      <c r="B13" s="326"/>
      <c r="C13" s="326"/>
      <c r="D13" s="326"/>
      <c r="E13" s="326"/>
      <c r="F13" s="326"/>
      <c r="G13" s="326"/>
      <c r="H13" s="326"/>
      <c r="I13" s="326"/>
      <c r="J13" s="326"/>
      <c r="K13" s="326"/>
      <c r="L13" s="326"/>
    </row>
    <row r="14" spans="1:12">
      <c r="A14" s="326"/>
      <c r="B14" s="326"/>
      <c r="C14" s="326"/>
      <c r="D14" s="326"/>
      <c r="E14" s="326"/>
      <c r="F14" s="326"/>
      <c r="G14" s="326"/>
      <c r="H14" s="326"/>
      <c r="I14" s="326"/>
      <c r="J14" s="326"/>
      <c r="K14" s="326"/>
      <c r="L14" s="326"/>
    </row>
    <row r="15" spans="1:12">
      <c r="A15" s="326"/>
      <c r="B15" s="326"/>
      <c r="C15" s="326"/>
      <c r="D15" s="326"/>
      <c r="E15" s="326"/>
      <c r="F15" s="326"/>
      <c r="G15" s="326"/>
      <c r="H15" s="326"/>
      <c r="I15" s="326"/>
      <c r="J15" s="326"/>
      <c r="K15" s="326"/>
      <c r="L15" s="326"/>
    </row>
    <row r="16" spans="1:12">
      <c r="A16" s="326"/>
      <c r="B16" s="326"/>
      <c r="C16" s="326"/>
      <c r="D16" s="326"/>
      <c r="E16" s="326"/>
      <c r="F16" s="326"/>
      <c r="G16" s="326"/>
      <c r="H16" s="326"/>
      <c r="I16" s="326"/>
      <c r="J16" s="326"/>
      <c r="K16" s="326"/>
      <c r="L16" s="326"/>
    </row>
    <row r="17" spans="1:12">
      <c r="A17" s="326"/>
      <c r="B17" s="326"/>
      <c r="C17" s="326"/>
      <c r="D17" s="326"/>
      <c r="E17" s="326"/>
      <c r="F17" s="326"/>
      <c r="G17" s="326"/>
      <c r="H17" s="326"/>
      <c r="I17" s="326"/>
      <c r="J17" s="326"/>
      <c r="K17" s="326"/>
      <c r="L17" s="326"/>
    </row>
    <row r="18" spans="1:12">
      <c r="A18" s="326"/>
      <c r="B18" s="326"/>
      <c r="C18" s="326"/>
      <c r="D18" s="326"/>
      <c r="E18" s="326"/>
      <c r="F18" s="326"/>
      <c r="G18" s="326"/>
      <c r="H18" s="326"/>
      <c r="I18" s="326"/>
      <c r="J18" s="326"/>
      <c r="K18" s="326"/>
      <c r="L18" s="326"/>
    </row>
    <row r="19" spans="1:12">
      <c r="A19" s="326"/>
      <c r="B19" s="326"/>
      <c r="C19" s="326"/>
      <c r="D19" s="326"/>
      <c r="E19" s="326"/>
      <c r="F19" s="326"/>
      <c r="G19" s="326"/>
      <c r="H19" s="326"/>
      <c r="I19" s="326"/>
      <c r="J19" s="326"/>
      <c r="K19" s="326"/>
      <c r="L19" s="326"/>
    </row>
    <row r="20" spans="1:12">
      <c r="A20" s="326"/>
      <c r="B20" s="326"/>
      <c r="C20" s="326"/>
      <c r="D20" s="326"/>
      <c r="E20" s="326"/>
      <c r="F20" s="326"/>
      <c r="G20" s="326"/>
      <c r="H20" s="326"/>
      <c r="I20" s="326"/>
      <c r="J20" s="326"/>
      <c r="K20" s="326"/>
      <c r="L20" s="326"/>
    </row>
    <row r="21" spans="1:12">
      <c r="A21" s="326"/>
      <c r="B21" s="326"/>
      <c r="C21" s="326"/>
      <c r="D21" s="326"/>
      <c r="E21" s="326"/>
      <c r="F21" s="326"/>
      <c r="G21" s="326"/>
      <c r="H21" s="326"/>
      <c r="I21" s="326"/>
      <c r="J21" s="326"/>
      <c r="K21" s="326"/>
      <c r="L21" s="326"/>
    </row>
    <row r="22" spans="1:12">
      <c r="A22" s="326"/>
      <c r="B22" s="326"/>
      <c r="C22" s="326"/>
      <c r="D22" s="326"/>
      <c r="E22" s="326"/>
      <c r="F22" s="326"/>
      <c r="G22" s="326"/>
      <c r="H22" s="326"/>
      <c r="I22" s="326"/>
      <c r="J22" s="326"/>
      <c r="K22" s="326"/>
      <c r="L22" s="326"/>
    </row>
    <row r="23" spans="1:12">
      <c r="A23" s="326"/>
      <c r="B23" s="326"/>
      <c r="C23" s="326"/>
      <c r="D23" s="326"/>
      <c r="E23" s="326"/>
      <c r="F23" s="326"/>
      <c r="G23" s="326"/>
      <c r="H23" s="326"/>
      <c r="I23" s="326"/>
      <c r="J23" s="326"/>
      <c r="K23" s="326"/>
      <c r="L23" s="326"/>
    </row>
    <row r="24" spans="1:12">
      <c r="A24" s="326"/>
      <c r="B24" s="326"/>
      <c r="C24" s="326"/>
      <c r="D24" s="326"/>
      <c r="E24" s="326"/>
      <c r="F24" s="326"/>
      <c r="G24" s="326"/>
      <c r="H24" s="326"/>
      <c r="I24" s="326"/>
      <c r="J24" s="326"/>
      <c r="K24" s="326"/>
      <c r="L24" s="326"/>
    </row>
    <row r="25" spans="1:12">
      <c r="A25" s="326"/>
      <c r="B25" s="326"/>
      <c r="C25" s="326"/>
      <c r="D25" s="326"/>
      <c r="E25" s="326"/>
      <c r="F25" s="326"/>
      <c r="G25" s="326"/>
      <c r="H25" s="326"/>
      <c r="I25" s="326"/>
      <c r="J25" s="326"/>
      <c r="K25" s="326"/>
      <c r="L25" s="326"/>
    </row>
    <row r="26" spans="1:12">
      <c r="A26" s="326"/>
      <c r="B26" s="326"/>
      <c r="C26" s="326"/>
      <c r="D26" s="326"/>
      <c r="E26" s="326"/>
      <c r="F26" s="326"/>
      <c r="G26" s="326"/>
      <c r="H26" s="326"/>
      <c r="I26" s="326"/>
      <c r="J26" s="326"/>
      <c r="K26" s="326"/>
      <c r="L26" s="326"/>
    </row>
    <row r="27" spans="1:12">
      <c r="A27" s="326"/>
      <c r="B27" s="326"/>
      <c r="C27" s="326"/>
      <c r="D27" s="326"/>
      <c r="E27" s="326"/>
      <c r="F27" s="326"/>
      <c r="G27" s="326"/>
      <c r="H27" s="326"/>
      <c r="I27" s="326"/>
      <c r="J27" s="326"/>
      <c r="K27" s="326"/>
      <c r="L27" s="326"/>
    </row>
    <row r="28" spans="1:12">
      <c r="A28" s="326"/>
      <c r="B28" s="326"/>
      <c r="C28" s="326"/>
      <c r="D28" s="326"/>
      <c r="E28" s="326"/>
      <c r="F28" s="326"/>
      <c r="G28" s="326"/>
      <c r="H28" s="326"/>
      <c r="I28" s="326"/>
      <c r="J28" s="326"/>
      <c r="K28" s="326"/>
      <c r="L28" s="326"/>
    </row>
    <row r="29" spans="1:12">
      <c r="A29" s="326"/>
      <c r="B29" s="326"/>
      <c r="C29" s="326"/>
      <c r="D29" s="326"/>
      <c r="E29" s="326"/>
      <c r="F29" s="326"/>
      <c r="G29" s="326"/>
      <c r="H29" s="326"/>
      <c r="I29" s="326"/>
      <c r="J29" s="326"/>
      <c r="K29" s="326"/>
      <c r="L29" s="326"/>
    </row>
    <row r="30" spans="1:12">
      <c r="A30" s="326"/>
      <c r="B30" s="326"/>
      <c r="C30" s="326"/>
      <c r="D30" s="326"/>
      <c r="E30" s="326"/>
      <c r="F30" s="326"/>
      <c r="G30" s="326"/>
      <c r="H30" s="326"/>
      <c r="I30" s="326"/>
      <c r="J30" s="326"/>
      <c r="K30" s="326"/>
      <c r="L30" s="326"/>
    </row>
    <row r="31" spans="1:12">
      <c r="A31" s="326"/>
      <c r="B31" s="326"/>
      <c r="C31" s="326"/>
      <c r="D31" s="326"/>
      <c r="E31" s="326"/>
      <c r="F31" s="326"/>
      <c r="G31" s="326"/>
      <c r="H31" s="326"/>
      <c r="I31" s="326"/>
      <c r="J31" s="326"/>
      <c r="K31" s="326"/>
      <c r="L31" s="326"/>
    </row>
    <row r="32" spans="1:12">
      <c r="A32" s="326"/>
      <c r="B32" s="326"/>
      <c r="C32" s="326"/>
      <c r="D32" s="326"/>
      <c r="E32" s="326"/>
      <c r="F32" s="326"/>
      <c r="G32" s="326"/>
      <c r="H32" s="326"/>
      <c r="I32" s="326"/>
      <c r="J32" s="326"/>
      <c r="K32" s="326"/>
      <c r="L32" s="326"/>
    </row>
    <row r="33" spans="1:12" ht="409.2" customHeight="1">
      <c r="A33" s="326"/>
      <c r="B33" s="326"/>
      <c r="C33" s="326"/>
      <c r="D33" s="326"/>
      <c r="E33" s="326"/>
      <c r="F33" s="326"/>
      <c r="G33" s="326"/>
      <c r="H33" s="326"/>
      <c r="I33" s="326"/>
      <c r="J33" s="326"/>
      <c r="K33" s="326"/>
      <c r="L33" s="326"/>
    </row>
  </sheetData>
  <mergeCells count="3">
    <mergeCell ref="A4:L4"/>
    <mergeCell ref="A6:L6"/>
    <mergeCell ref="A7:L33"/>
  </mergeCells>
  <pageMargins left="0.7" right="0.7" top="0.75" bottom="0.75" header="0.3" footer="0.3"/>
  <pageSetup paperSize="9" scale="81"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K149"/>
  <sheetViews>
    <sheetView topLeftCell="A109" workbookViewId="0">
      <selection activeCell="E101" sqref="E101"/>
    </sheetView>
  </sheetViews>
  <sheetFormatPr defaultRowHeight="14.4"/>
  <sheetData>
    <row r="14" spans="2:11">
      <c r="B14" s="329" t="s">
        <v>109</v>
      </c>
      <c r="C14" s="329"/>
      <c r="D14" s="329"/>
      <c r="E14" s="329"/>
      <c r="F14" s="329"/>
      <c r="G14" s="329"/>
      <c r="H14" s="329"/>
      <c r="I14" s="329"/>
      <c r="J14" s="329"/>
      <c r="K14" s="329"/>
    </row>
    <row r="15" spans="2:11">
      <c r="B15" s="328" t="s">
        <v>110</v>
      </c>
      <c r="C15" s="328"/>
      <c r="D15" s="328"/>
      <c r="E15" s="328"/>
      <c r="F15" s="328"/>
      <c r="G15" s="328"/>
      <c r="H15" s="328"/>
      <c r="I15" s="328"/>
      <c r="J15" s="328"/>
      <c r="K15" s="328"/>
    </row>
    <row r="22" spans="2:8">
      <c r="B22" s="47"/>
      <c r="C22" s="47"/>
      <c r="D22" s="48"/>
      <c r="E22" s="47"/>
      <c r="F22" s="47"/>
    </row>
    <row r="23" spans="2:8">
      <c r="B23" s="47"/>
      <c r="C23" s="47"/>
      <c r="D23" s="47"/>
      <c r="E23" s="47"/>
      <c r="F23" s="47"/>
      <c r="G23" s="49"/>
      <c r="H23" s="47"/>
    </row>
    <row r="24" spans="2:8">
      <c r="B24" s="47"/>
      <c r="C24" s="47"/>
      <c r="D24" s="47"/>
      <c r="E24" s="47"/>
    </row>
    <row r="25" spans="2:8">
      <c r="B25" s="47"/>
      <c r="C25" s="47"/>
      <c r="D25" s="49"/>
      <c r="E25" s="47"/>
      <c r="F25" s="47"/>
    </row>
    <row r="34" spans="2:11">
      <c r="B34" s="179"/>
      <c r="C34" s="179"/>
      <c r="D34" s="179"/>
      <c r="E34" s="179"/>
      <c r="F34" s="179"/>
      <c r="G34" s="179"/>
      <c r="H34" s="179"/>
      <c r="I34" s="179"/>
      <c r="J34" s="179"/>
      <c r="K34" s="179"/>
    </row>
    <row r="35" spans="2:11">
      <c r="B35" s="329" t="s">
        <v>111</v>
      </c>
      <c r="C35" s="329"/>
      <c r="D35" s="329"/>
      <c r="E35" s="329"/>
      <c r="F35" s="329"/>
      <c r="G35" s="329"/>
      <c r="H35" s="329"/>
      <c r="I35" s="329"/>
      <c r="J35" s="329"/>
    </row>
    <row r="36" spans="2:11">
      <c r="B36" s="328" t="s">
        <v>112</v>
      </c>
      <c r="C36" s="328"/>
      <c r="D36" s="328"/>
      <c r="E36" s="328"/>
      <c r="F36" s="328"/>
      <c r="G36" s="328"/>
      <c r="H36" s="328"/>
      <c r="I36" s="328"/>
      <c r="J36" s="328"/>
    </row>
    <row r="54" spans="2:11" ht="15.6">
      <c r="B54" s="181" t="s">
        <v>113</v>
      </c>
      <c r="C54" s="181"/>
      <c r="D54" s="181"/>
      <c r="E54" s="181"/>
      <c r="F54" s="181"/>
      <c r="G54" s="181"/>
      <c r="H54" s="181"/>
      <c r="I54" s="181"/>
    </row>
    <row r="55" spans="2:11">
      <c r="B55" s="327" t="s">
        <v>114</v>
      </c>
      <c r="C55" s="327"/>
      <c r="D55" s="327"/>
      <c r="E55" s="327"/>
      <c r="F55" s="327"/>
      <c r="G55" s="327"/>
      <c r="H55" s="327"/>
      <c r="I55" s="327"/>
      <c r="J55" s="327"/>
      <c r="K55" s="327"/>
    </row>
    <row r="56" spans="2:11">
      <c r="B56" s="180"/>
    </row>
    <row r="72" spans="2:9">
      <c r="B72" s="47"/>
    </row>
    <row r="73" spans="2:9">
      <c r="B73" s="329" t="s">
        <v>115</v>
      </c>
      <c r="C73" s="329"/>
      <c r="D73" s="329"/>
      <c r="E73" s="329"/>
      <c r="F73" s="329"/>
      <c r="G73" s="329"/>
      <c r="H73" s="329"/>
      <c r="I73" s="329"/>
    </row>
    <row r="74" spans="2:9">
      <c r="B74" s="327" t="s">
        <v>69</v>
      </c>
      <c r="C74" s="327"/>
      <c r="D74" s="327"/>
      <c r="E74" s="327"/>
      <c r="F74" s="327"/>
      <c r="G74" s="327"/>
      <c r="H74" s="327"/>
      <c r="I74" s="327"/>
    </row>
    <row r="86" spans="2:10">
      <c r="B86" s="47"/>
    </row>
    <row r="87" spans="2:10">
      <c r="B87" s="47"/>
    </row>
    <row r="88" spans="2:10">
      <c r="B88" s="47"/>
    </row>
    <row r="89" spans="2:10">
      <c r="B89" s="47"/>
    </row>
    <row r="90" spans="2:10">
      <c r="B90" s="47"/>
    </row>
    <row r="91" spans="2:10" ht="15.6">
      <c r="B91" s="330" t="s">
        <v>116</v>
      </c>
      <c r="C91" s="330"/>
      <c r="D91" s="330"/>
      <c r="E91" s="330"/>
      <c r="F91" s="330"/>
      <c r="G91" s="330"/>
      <c r="H91" s="330"/>
      <c r="I91" s="330"/>
      <c r="J91" s="330"/>
    </row>
    <row r="92" spans="2:10">
      <c r="B92" s="327" t="s">
        <v>69</v>
      </c>
      <c r="C92" s="327"/>
      <c r="D92" s="327"/>
      <c r="E92" s="327"/>
      <c r="F92" s="327"/>
      <c r="G92" s="327"/>
      <c r="H92" s="327"/>
      <c r="I92" s="327"/>
      <c r="J92" s="327"/>
    </row>
    <row r="93" spans="2:10">
      <c r="B93" s="47"/>
    </row>
    <row r="94" spans="2:10">
      <c r="B94" s="47"/>
    </row>
    <row r="95" spans="2:10">
      <c r="B95" s="47"/>
    </row>
    <row r="96" spans="2:10">
      <c r="B96" s="47"/>
    </row>
    <row r="97" spans="2:2">
      <c r="B97" s="47"/>
    </row>
    <row r="98" spans="2:2">
      <c r="B98" s="47"/>
    </row>
    <row r="99" spans="2:2">
      <c r="B99" s="47"/>
    </row>
    <row r="100" spans="2:2">
      <c r="B100" s="47"/>
    </row>
    <row r="101" spans="2:2">
      <c r="B101" s="47"/>
    </row>
    <row r="102" spans="2:2">
      <c r="B102" s="47"/>
    </row>
    <row r="103" spans="2:2">
      <c r="B103" s="47"/>
    </row>
    <row r="104" spans="2:2">
      <c r="B104" s="47"/>
    </row>
    <row r="105" spans="2:2">
      <c r="B105" s="47"/>
    </row>
    <row r="106" spans="2:2">
      <c r="B106" s="47"/>
    </row>
    <row r="107" spans="2:2">
      <c r="B107" s="47"/>
    </row>
    <row r="125" spans="2:2">
      <c r="B125" s="47"/>
    </row>
    <row r="149" spans="2:2">
      <c r="B149" s="47"/>
    </row>
  </sheetData>
  <mergeCells count="9">
    <mergeCell ref="B14:K14"/>
    <mergeCell ref="B15:K15"/>
    <mergeCell ref="B35:J35"/>
    <mergeCell ref="B92:J92"/>
    <mergeCell ref="B36:J36"/>
    <mergeCell ref="B55:K55"/>
    <mergeCell ref="B73:I73"/>
    <mergeCell ref="B74:I74"/>
    <mergeCell ref="B91:J9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topLeftCell="A4" workbookViewId="0">
      <selection activeCell="C6" sqref="C6:G6"/>
    </sheetView>
  </sheetViews>
  <sheetFormatPr defaultRowHeight="14.4"/>
  <sheetData>
    <row r="2" spans="1:7" ht="36" customHeight="1">
      <c r="A2" s="50"/>
    </row>
    <row r="3" spans="1:7" ht="78" customHeight="1">
      <c r="A3" s="50"/>
      <c r="C3" s="331" t="s">
        <v>125</v>
      </c>
      <c r="D3" s="331"/>
      <c r="E3" s="331"/>
      <c r="F3" s="331"/>
      <c r="G3" s="331"/>
    </row>
    <row r="4" spans="1:7" ht="35.25" customHeight="1">
      <c r="A4" s="50"/>
      <c r="C4" s="332" t="s">
        <v>126</v>
      </c>
      <c r="D4" s="332"/>
      <c r="E4" s="332"/>
      <c r="F4" s="332"/>
      <c r="G4" s="332"/>
    </row>
    <row r="5" spans="1:7" ht="39.75" customHeight="1">
      <c r="A5" s="50"/>
      <c r="C5" s="332" t="s">
        <v>127</v>
      </c>
      <c r="D5" s="332"/>
      <c r="E5" s="332"/>
      <c r="F5" s="332"/>
      <c r="G5" s="332"/>
    </row>
    <row r="6" spans="1:7" ht="33.75" customHeight="1">
      <c r="A6" s="50"/>
      <c r="C6" s="332" t="s">
        <v>128</v>
      </c>
      <c r="D6" s="332"/>
      <c r="E6" s="332"/>
      <c r="F6" s="332"/>
      <c r="G6" s="332"/>
    </row>
    <row r="7" spans="1:7" ht="36.75" customHeight="1">
      <c r="A7" s="50"/>
    </row>
    <row r="8" spans="1:7" ht="36.75" customHeight="1">
      <c r="A8" s="50"/>
    </row>
    <row r="9" spans="1:7" ht="46.5" customHeight="1">
      <c r="A9" s="50"/>
    </row>
    <row r="10" spans="1:7" ht="44.25" customHeight="1">
      <c r="A10" s="50"/>
    </row>
    <row r="11" spans="1:7" ht="41.25" customHeight="1">
      <c r="A11" s="50"/>
    </row>
  </sheetData>
  <mergeCells count="4">
    <mergeCell ref="C3:G3"/>
    <mergeCell ref="C4:G4"/>
    <mergeCell ref="C5:G5"/>
    <mergeCell ref="C6: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Įvadas</vt:lpstr>
      <vt:lpstr>Teritorija ir gyventojai</vt:lpstr>
      <vt:lpstr>Teritorijos analizė</vt:lpstr>
      <vt:lpstr>Tikslai, uždaviniai, rodikliai</vt:lpstr>
      <vt:lpstr>Bendruomenės dalyvavimas</vt:lpstr>
      <vt:lpstr>Finansinis veiksmų planas</vt:lpstr>
      <vt:lpstr>VPS valdymas ir stebėsena</vt:lpstr>
      <vt:lpstr>1 priedas</vt:lpstr>
      <vt:lpstr>2 priedas</vt:lpstr>
      <vt:lpstr>Išnašos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2023-06-23T07:24:44Z</dcterms:modified>
</cp:coreProperties>
</file>